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CESDE\cocina fria\"/>
    </mc:Choice>
  </mc:AlternateContent>
  <bookViews>
    <workbookView xWindow="0" yWindow="0" windowWidth="20490" windowHeight="7755"/>
  </bookViews>
  <sheets>
    <sheet name="SOPAS FRIAS 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284" i="1" l="1"/>
  <c r="F284" i="1"/>
  <c r="C284" i="1"/>
  <c r="H283" i="1"/>
  <c r="F283" i="1"/>
  <c r="C283" i="1"/>
  <c r="H282" i="1"/>
  <c r="F282" i="1"/>
  <c r="C282" i="1"/>
  <c r="H281" i="1"/>
  <c r="F281" i="1"/>
  <c r="C281" i="1"/>
  <c r="H280" i="1"/>
  <c r="F280" i="1"/>
  <c r="C280" i="1"/>
  <c r="H279" i="1"/>
  <c r="H276" i="1"/>
  <c r="I276" i="1" s="1"/>
  <c r="H275" i="1"/>
  <c r="I275" i="1" s="1"/>
  <c r="H274" i="1"/>
  <c r="I274" i="1" s="1"/>
  <c r="H273" i="1"/>
  <c r="I273" i="1" s="1"/>
  <c r="I284" i="1" s="1"/>
  <c r="H272" i="1"/>
  <c r="I272" i="1" s="1"/>
  <c r="I283" i="1" s="1"/>
  <c r="H271" i="1"/>
  <c r="I271" i="1" s="1"/>
  <c r="I282" i="1" s="1"/>
  <c r="H270" i="1"/>
  <c r="I270" i="1" s="1"/>
  <c r="I281" i="1" s="1"/>
  <c r="H269" i="1"/>
  <c r="I269" i="1" s="1"/>
  <c r="I280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I279" i="1" s="1"/>
  <c r="H259" i="1"/>
  <c r="I259" i="1" s="1"/>
  <c r="I277" i="1" s="1"/>
  <c r="H258" i="1"/>
  <c r="I258" i="1" s="1"/>
  <c r="H230" i="1"/>
  <c r="F230" i="1"/>
  <c r="C230" i="1"/>
  <c r="H229" i="1"/>
  <c r="F229" i="1"/>
  <c r="C229" i="1"/>
  <c r="H228" i="1"/>
  <c r="F228" i="1"/>
  <c r="C228" i="1"/>
  <c r="H227" i="1"/>
  <c r="F227" i="1"/>
  <c r="C227" i="1"/>
  <c r="H226" i="1"/>
  <c r="F226" i="1"/>
  <c r="C226" i="1"/>
  <c r="H225" i="1"/>
  <c r="F225" i="1"/>
  <c r="C225" i="1"/>
  <c r="H222" i="1"/>
  <c r="I222" i="1" s="1"/>
  <c r="H221" i="1"/>
  <c r="I221" i="1" s="1"/>
  <c r="H220" i="1"/>
  <c r="I220" i="1" s="1"/>
  <c r="H219" i="1"/>
  <c r="I219" i="1" s="1"/>
  <c r="I230" i="1" s="1"/>
  <c r="H218" i="1"/>
  <c r="I218" i="1" s="1"/>
  <c r="I229" i="1" s="1"/>
  <c r="H217" i="1"/>
  <c r="I217" i="1" s="1"/>
  <c r="I228" i="1" s="1"/>
  <c r="H216" i="1"/>
  <c r="I216" i="1" s="1"/>
  <c r="I227" i="1" s="1"/>
  <c r="H215" i="1"/>
  <c r="I215" i="1" s="1"/>
  <c r="I226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I207" i="1"/>
  <c r="H207" i="1"/>
  <c r="H206" i="1"/>
  <c r="I206" i="1" s="1"/>
  <c r="I225" i="1" s="1"/>
  <c r="H205" i="1"/>
  <c r="I205" i="1" s="1"/>
  <c r="H204" i="1"/>
  <c r="I204" i="1" s="1"/>
  <c r="H176" i="1"/>
  <c r="F176" i="1"/>
  <c r="C176" i="1"/>
  <c r="H175" i="1"/>
  <c r="F175" i="1"/>
  <c r="C175" i="1"/>
  <c r="I174" i="1"/>
  <c r="H174" i="1"/>
  <c r="F174" i="1"/>
  <c r="C174" i="1"/>
  <c r="H173" i="1"/>
  <c r="F173" i="1"/>
  <c r="C173" i="1"/>
  <c r="H172" i="1"/>
  <c r="F172" i="1"/>
  <c r="C172" i="1"/>
  <c r="H171" i="1"/>
  <c r="H168" i="1"/>
  <c r="I168" i="1" s="1"/>
  <c r="H167" i="1"/>
  <c r="I167" i="1" s="1"/>
  <c r="H166" i="1"/>
  <c r="I166" i="1" s="1"/>
  <c r="H165" i="1"/>
  <c r="I165" i="1" s="1"/>
  <c r="I176" i="1" s="1"/>
  <c r="H164" i="1"/>
  <c r="I164" i="1" s="1"/>
  <c r="I175" i="1" s="1"/>
  <c r="H163" i="1"/>
  <c r="I163" i="1" s="1"/>
  <c r="H162" i="1"/>
  <c r="I162" i="1" s="1"/>
  <c r="I173" i="1" s="1"/>
  <c r="H161" i="1"/>
  <c r="I161" i="1" s="1"/>
  <c r="I172" i="1" s="1"/>
  <c r="H160" i="1"/>
  <c r="I160" i="1" s="1"/>
  <c r="H159" i="1"/>
  <c r="I159" i="1" s="1"/>
  <c r="I158" i="1"/>
  <c r="H158" i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I171" i="1" s="1"/>
  <c r="H151" i="1"/>
  <c r="I151" i="1" s="1"/>
  <c r="H150" i="1"/>
  <c r="I150" i="1" s="1"/>
  <c r="H122" i="1"/>
  <c r="F122" i="1"/>
  <c r="C122" i="1"/>
  <c r="H121" i="1"/>
  <c r="F121" i="1"/>
  <c r="C121" i="1"/>
  <c r="H120" i="1"/>
  <c r="F120" i="1"/>
  <c r="C120" i="1"/>
  <c r="H119" i="1"/>
  <c r="F119" i="1"/>
  <c r="C119" i="1"/>
  <c r="H118" i="1"/>
  <c r="F118" i="1"/>
  <c r="C118" i="1"/>
  <c r="H117" i="1"/>
  <c r="F117" i="1"/>
  <c r="C117" i="1"/>
  <c r="H114" i="1"/>
  <c r="I114" i="1" s="1"/>
  <c r="H113" i="1"/>
  <c r="I113" i="1" s="1"/>
  <c r="H112" i="1"/>
  <c r="I112" i="1" s="1"/>
  <c r="H111" i="1"/>
  <c r="I111" i="1" s="1"/>
  <c r="I122" i="1" s="1"/>
  <c r="H110" i="1"/>
  <c r="I110" i="1" s="1"/>
  <c r="I121" i="1" s="1"/>
  <c r="H109" i="1"/>
  <c r="I109" i="1" s="1"/>
  <c r="I120" i="1" s="1"/>
  <c r="H108" i="1"/>
  <c r="I108" i="1" s="1"/>
  <c r="I119" i="1" s="1"/>
  <c r="H107" i="1"/>
  <c r="I107" i="1" s="1"/>
  <c r="I118" i="1" s="1"/>
  <c r="I106" i="1"/>
  <c r="H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I117" i="1" s="1"/>
  <c r="H97" i="1"/>
  <c r="I97" i="1" s="1"/>
  <c r="H96" i="1"/>
  <c r="I96" i="1" s="1"/>
  <c r="H64" i="1"/>
  <c r="G62" i="1"/>
  <c r="G57" i="1"/>
  <c r="G35" i="1"/>
  <c r="E35" i="1"/>
  <c r="B35" i="1"/>
  <c r="G34" i="1"/>
  <c r="E34" i="1"/>
  <c r="B34" i="1"/>
  <c r="G33" i="1"/>
  <c r="E33" i="1"/>
  <c r="B33" i="1"/>
  <c r="G32" i="1"/>
  <c r="E32" i="1"/>
  <c r="B32" i="1"/>
  <c r="G31" i="1"/>
  <c r="E31" i="1"/>
  <c r="B31" i="1"/>
  <c r="G30" i="1"/>
  <c r="E30" i="1"/>
  <c r="B30" i="1"/>
  <c r="H27" i="1"/>
  <c r="G27" i="1"/>
  <c r="G26" i="1"/>
  <c r="H26" i="1" s="1"/>
  <c r="G25" i="1"/>
  <c r="H25" i="1" s="1"/>
  <c r="G24" i="1"/>
  <c r="H24" i="1" s="1"/>
  <c r="H35" i="1" s="1"/>
  <c r="G23" i="1"/>
  <c r="H23" i="1" s="1"/>
  <c r="H34" i="1" s="1"/>
  <c r="G22" i="1"/>
  <c r="H22" i="1" s="1"/>
  <c r="H33" i="1" s="1"/>
  <c r="G21" i="1"/>
  <c r="H21" i="1" s="1"/>
  <c r="H32" i="1" s="1"/>
  <c r="G20" i="1"/>
  <c r="H20" i="1" s="1"/>
  <c r="H31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H11" i="1"/>
  <c r="H30" i="1" s="1"/>
  <c r="G11" i="1"/>
  <c r="G10" i="1"/>
  <c r="H10" i="1" s="1"/>
  <c r="G9" i="1"/>
  <c r="H9" i="1" s="1"/>
  <c r="I231" i="1" l="1"/>
  <c r="H28" i="1"/>
  <c r="H56" i="1" s="1"/>
  <c r="H58" i="1" s="1"/>
  <c r="H59" i="1" s="1"/>
  <c r="H65" i="1" s="1"/>
  <c r="H57" i="1"/>
  <c r="I177" i="1"/>
  <c r="I115" i="1"/>
  <c r="I223" i="1"/>
  <c r="I169" i="1"/>
  <c r="I285" i="1"/>
  <c r="H36" i="1"/>
  <c r="I123" i="1"/>
</calcChain>
</file>

<file path=xl/sharedStrings.xml><?xml version="1.0" encoding="utf-8"?>
<sst xmlns="http://schemas.openxmlformats.org/spreadsheetml/2006/main" count="279" uniqueCount="96">
  <si>
    <t>ESCUELA DE TURISMO</t>
  </si>
  <si>
    <t>Gastronomía - Gestión de Bares &amp; Restaurantes</t>
  </si>
  <si>
    <t>Receta Estandár</t>
  </si>
  <si>
    <t>NOMBRE DE LA PREPARACIÓN:</t>
  </si>
  <si>
    <t>SOPA FRIA DE AGUACATE</t>
  </si>
  <si>
    <t>Categoría</t>
  </si>
  <si>
    <t>Código</t>
  </si>
  <si>
    <t>Recenta No.</t>
  </si>
  <si>
    <t>País</t>
  </si>
  <si>
    <t>Fecha</t>
  </si>
  <si>
    <t>Porciones</t>
  </si>
  <si>
    <t>P L A T O   P R I N C I P A L</t>
  </si>
  <si>
    <t>Codigo</t>
  </si>
  <si>
    <t>Ingrediente</t>
  </si>
  <si>
    <t>Unidad Medida</t>
  </si>
  <si>
    <t>Cantidad</t>
  </si>
  <si>
    <t>Vr Unidad</t>
  </si>
  <si>
    <t>Vr. Total</t>
  </si>
  <si>
    <t>Aguacate</t>
  </si>
  <si>
    <t>GR</t>
  </si>
  <si>
    <t>apio</t>
  </si>
  <si>
    <t>yogurt natural (sin azucar)</t>
  </si>
  <si>
    <t>CC</t>
  </si>
  <si>
    <t>Perejil</t>
  </si>
  <si>
    <t>fondo de ave</t>
  </si>
  <si>
    <t>limon tahiti (zumo)</t>
  </si>
  <si>
    <t>azucar</t>
  </si>
  <si>
    <t>sal</t>
  </si>
  <si>
    <t>cebolla de huevo</t>
  </si>
  <si>
    <t>pimienta</t>
  </si>
  <si>
    <t>Costo Materia Prima Plato Principal</t>
  </si>
  <si>
    <t>A C O M P A Ñ A N T E</t>
  </si>
  <si>
    <t>Costo Acompañantes</t>
  </si>
  <si>
    <t>P R E P A R A C I Ó N</t>
  </si>
  <si>
    <t xml:space="preserve">Preparación: </t>
  </si>
  <si>
    <t>Medio de Cocción</t>
  </si>
  <si>
    <t>Presentación (imagen)</t>
  </si>
  <si>
    <t>Tipo de Cocción</t>
  </si>
  <si>
    <t>Método de Cocción</t>
  </si>
  <si>
    <t>Técnica de Cocción</t>
  </si>
  <si>
    <t>Tiempo de preparación</t>
  </si>
  <si>
    <t>C O S T E O</t>
  </si>
  <si>
    <t>Costo total de Materia Prima</t>
  </si>
  <si>
    <t xml:space="preserve">Margen de error o variación en % (merma) </t>
  </si>
  <si>
    <t>Costo total de la preparación</t>
  </si>
  <si>
    <t>Costo de una porción</t>
  </si>
  <si>
    <t>% Costo materia prima establecida por gerencia</t>
  </si>
  <si>
    <t>Precio potencial de venta de una porción</t>
  </si>
  <si>
    <t>% Impuesto al valor agregado IVA   o Impuesto al consumo</t>
  </si>
  <si>
    <t>Precio potencial de venta con impuesto.</t>
  </si>
  <si>
    <t>Peso porción (en gramos)</t>
  </si>
  <si>
    <t>COSTO UN C.C.</t>
  </si>
  <si>
    <t>C O S T O S   P A R A   L A   C A R T A</t>
  </si>
  <si>
    <t>Precio para la Carta de Cada Porción (por redondeo)</t>
  </si>
  <si>
    <t>Precio Real de Venta de Una Porción</t>
  </si>
  <si>
    <t>Impuesto  Generado al vender cada porción</t>
  </si>
  <si>
    <t>O T R O S   D A T O S   A D M I N I S T R A T I V O S</t>
  </si>
  <si>
    <t>% Real de Costo de Materia Prima</t>
  </si>
  <si>
    <t>O B S E R V A C I O N E S</t>
  </si>
  <si>
    <t>GAZPACHO ANDALUZ</t>
  </si>
  <si>
    <t>Tomate muy maduro</t>
  </si>
  <si>
    <t>pimenton rojo</t>
  </si>
  <si>
    <t>pepino cohombo</t>
  </si>
  <si>
    <t>Ajo</t>
  </si>
  <si>
    <t>aceite de olivas</t>
  </si>
  <si>
    <t>vinagre de vino blanco</t>
  </si>
  <si>
    <t>manzana verde (opcional)</t>
  </si>
  <si>
    <t>agua fria (gradual)</t>
  </si>
  <si>
    <t>pan frances o miga de pan</t>
  </si>
  <si>
    <t>SOPA FRIA MALAGUEÑA (AJO Y ALMENDRAS)</t>
  </si>
  <si>
    <t>almendras</t>
  </si>
  <si>
    <t>vinagre de jerez</t>
  </si>
  <si>
    <t>Sal</t>
  </si>
  <si>
    <t>Pimienta</t>
  </si>
  <si>
    <t>Agua</t>
  </si>
  <si>
    <t>Miga de Pan o pan frances</t>
  </si>
  <si>
    <t>manzana verde (ocional)</t>
  </si>
  <si>
    <t>uvas verdes</t>
  </si>
  <si>
    <t>SOPA IBERICA DE MELON (FRIA)</t>
  </si>
  <si>
    <t>melon</t>
  </si>
  <si>
    <t>crema de leche</t>
  </si>
  <si>
    <t>pepino</t>
  </si>
  <si>
    <t>jamon serrano</t>
  </si>
  <si>
    <t>queso crema (opcional)</t>
  </si>
  <si>
    <t>hierbabuena o menta fresca</t>
  </si>
  <si>
    <t>agua</t>
  </si>
  <si>
    <t>BORSCH (SOPA FRIA DE REMOLACHA)</t>
  </si>
  <si>
    <t>remolacha</t>
  </si>
  <si>
    <t>ajo</t>
  </si>
  <si>
    <t>papa</t>
  </si>
  <si>
    <t>tomate maduro</t>
  </si>
  <si>
    <t>crema agria (sour cream)</t>
  </si>
  <si>
    <t>perejil</t>
  </si>
  <si>
    <t>mantequilla</t>
  </si>
  <si>
    <t>Paprika</t>
  </si>
  <si>
    <t xml:space="preserve">Cebollin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</si>
</sst>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164" formatCode="000"/>
    <numFmt numFmtId="165" formatCode="&quot;$&quot;\ #,##0.0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5" fillId="3" borderId="12" xfId="0" applyNumberFormat="1" applyFont="1" applyFill="1" applyBorder="1" applyAlignment="1">
      <alignment vertical="center"/>
    </xf>
    <xf numFmtId="0" fontId="5" fillId="3" borderId="13" xfId="0" applyNumberFormat="1" applyFont="1" applyFill="1" applyBorder="1" applyAlignment="1">
      <alignment vertical="center"/>
    </xf>
    <xf numFmtId="0" fontId="6" fillId="0" borderId="13" xfId="0" applyNumberFormat="1" applyFont="1" applyFill="1" applyBorder="1" applyAlignment="1">
      <alignment vertical="center"/>
    </xf>
    <xf numFmtId="4" fontId="5" fillId="3" borderId="13" xfId="0" applyNumberFormat="1" applyFont="1" applyFill="1" applyBorder="1" applyAlignment="1">
      <alignment horizontal="centerContinuous" vertical="center"/>
    </xf>
    <xf numFmtId="164" fontId="6" fillId="0" borderId="14" xfId="0" applyNumberFormat="1" applyFont="1" applyFill="1" applyBorder="1" applyAlignment="1">
      <alignment horizontal="center" vertical="center"/>
    </xf>
    <xf numFmtId="0" fontId="5" fillId="3" borderId="15" xfId="0" applyNumberFormat="1" applyFont="1" applyFill="1" applyBorder="1" applyAlignment="1">
      <alignment vertical="center"/>
    </xf>
    <xf numFmtId="0" fontId="5" fillId="3" borderId="16" xfId="0" applyNumberFormat="1" applyFont="1" applyFill="1" applyBorder="1" applyAlignment="1">
      <alignment vertical="center"/>
    </xf>
    <xf numFmtId="0" fontId="6" fillId="4" borderId="16" xfId="0" applyNumberFormat="1" applyFont="1" applyFill="1" applyBorder="1" applyAlignment="1">
      <alignment vertical="center"/>
    </xf>
    <xf numFmtId="4" fontId="5" fillId="3" borderId="16" xfId="0" applyNumberFormat="1" applyFont="1" applyFill="1" applyBorder="1" applyAlignment="1">
      <alignment horizontal="centerContinuous" vertical="center" wrapText="1"/>
    </xf>
    <xf numFmtId="3" fontId="6" fillId="0" borderId="17" xfId="0" applyNumberFormat="1" applyFont="1" applyFill="1" applyBorder="1" applyAlignment="1">
      <alignment horizontal="center" vertical="center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165" fontId="5" fillId="2" borderId="24" xfId="0" applyNumberFormat="1" applyFont="1" applyFill="1" applyBorder="1" applyAlignment="1">
      <alignment horizontal="center" vertical="center" wrapText="1"/>
    </xf>
    <xf numFmtId="165" fontId="5" fillId="2" borderId="25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vertical="center"/>
    </xf>
    <xf numFmtId="0" fontId="6" fillId="0" borderId="27" xfId="0" applyNumberFormat="1" applyFont="1" applyFill="1" applyBorder="1" applyAlignment="1">
      <alignment vertical="center"/>
    </xf>
    <xf numFmtId="4" fontId="6" fillId="0" borderId="27" xfId="0" applyNumberFormat="1" applyFont="1" applyFill="1" applyBorder="1" applyAlignment="1">
      <alignment horizontal="right" vertical="center"/>
    </xf>
    <xf numFmtId="165" fontId="6" fillId="4" borderId="27" xfId="0" applyNumberFormat="1" applyFont="1" applyFill="1" applyBorder="1" applyAlignment="1">
      <alignment vertical="center"/>
    </xf>
    <xf numFmtId="165" fontId="6" fillId="4" borderId="14" xfId="0" applyNumberFormat="1" applyFont="1" applyFill="1" applyBorder="1" applyAlignment="1">
      <alignment vertical="center"/>
    </xf>
    <xf numFmtId="165" fontId="6" fillId="4" borderId="17" xfId="0" applyNumberFormat="1" applyFont="1" applyFill="1" applyBorder="1" applyAlignment="1">
      <alignment vertical="center"/>
    </xf>
    <xf numFmtId="0" fontId="2" fillId="5" borderId="0" xfId="0" applyFont="1" applyFill="1"/>
    <xf numFmtId="4" fontId="6" fillId="0" borderId="13" xfId="0" applyNumberFormat="1" applyFont="1" applyFill="1" applyBorder="1" applyAlignment="1">
      <alignment horizontal="right" vertical="center"/>
    </xf>
    <xf numFmtId="165" fontId="6" fillId="4" borderId="13" xfId="0" applyNumberFormat="1" applyFont="1" applyFill="1" applyBorder="1" applyAlignment="1">
      <alignment vertical="center"/>
    </xf>
    <xf numFmtId="165" fontId="5" fillId="2" borderId="29" xfId="0" applyNumberFormat="1" applyFont="1" applyFill="1" applyBorder="1" applyAlignment="1">
      <alignment vertical="center"/>
    </xf>
    <xf numFmtId="0" fontId="6" fillId="0" borderId="30" xfId="0" applyNumberFormat="1" applyFont="1" applyFill="1" applyBorder="1" applyAlignment="1">
      <alignment vertical="center"/>
    </xf>
    <xf numFmtId="4" fontId="6" fillId="0" borderId="30" xfId="0" applyNumberFormat="1" applyFont="1" applyFill="1" applyBorder="1" applyAlignment="1">
      <alignment horizontal="right" vertical="center"/>
    </xf>
    <xf numFmtId="165" fontId="6" fillId="4" borderId="3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center"/>
    </xf>
    <xf numFmtId="165" fontId="6" fillId="0" borderId="25" xfId="1" applyNumberFormat="1" applyFont="1" applyFill="1" applyBorder="1" applyAlignment="1">
      <alignment vertical="center"/>
    </xf>
    <xf numFmtId="10" fontId="6" fillId="4" borderId="45" xfId="0" applyNumberFormat="1" applyFont="1" applyFill="1" applyBorder="1" applyAlignment="1">
      <alignment horizontal="center" vertical="center"/>
    </xf>
    <xf numFmtId="44" fontId="6" fillId="4" borderId="14" xfId="1" applyNumberFormat="1" applyFont="1" applyFill="1" applyBorder="1" applyAlignment="1">
      <alignment vertical="center"/>
    </xf>
    <xf numFmtId="4" fontId="6" fillId="4" borderId="45" xfId="0" applyNumberFormat="1" applyFont="1" applyFill="1" applyBorder="1" applyAlignment="1">
      <alignment vertical="center"/>
    </xf>
    <xf numFmtId="4" fontId="6" fillId="4" borderId="0" xfId="0" applyNumberFormat="1" applyFont="1" applyFill="1" applyBorder="1" applyAlignment="1">
      <alignment vertical="center"/>
    </xf>
    <xf numFmtId="10" fontId="6" fillId="0" borderId="14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0" fontId="6" fillId="0" borderId="44" xfId="0" applyNumberFormat="1" applyFont="1" applyFill="1" applyBorder="1" applyAlignment="1">
      <alignment horizontal="left" vertical="center"/>
    </xf>
    <xf numFmtId="0" fontId="6" fillId="0" borderId="41" xfId="0" applyNumberFormat="1" applyFont="1" applyFill="1" applyBorder="1" applyAlignment="1">
      <alignment horizontal="left" vertical="center"/>
    </xf>
    <xf numFmtId="9" fontId="6" fillId="0" borderId="41" xfId="0" applyNumberFormat="1" applyFont="1" applyFill="1" applyBorder="1" applyAlignment="1">
      <alignment horizontal="left" vertical="center"/>
    </xf>
    <xf numFmtId="2" fontId="6" fillId="4" borderId="14" xfId="0" applyNumberFormat="1" applyFont="1" applyFill="1" applyBorder="1" applyAlignment="1">
      <alignment vertical="center"/>
    </xf>
    <xf numFmtId="44" fontId="10" fillId="6" borderId="14" xfId="1" applyFont="1" applyFill="1" applyBorder="1" applyAlignment="1">
      <alignment vertical="center"/>
    </xf>
    <xf numFmtId="3" fontId="11" fillId="0" borderId="47" xfId="0" applyNumberFormat="1" applyFont="1" applyFill="1" applyBorder="1" applyAlignment="1">
      <alignment vertical="center"/>
    </xf>
    <xf numFmtId="3" fontId="11" fillId="0" borderId="48" xfId="0" applyNumberFormat="1" applyFont="1" applyFill="1" applyBorder="1" applyAlignment="1">
      <alignment vertical="center"/>
    </xf>
    <xf numFmtId="10" fontId="11" fillId="0" borderId="45" xfId="0" applyNumberFormat="1" applyFont="1" applyFill="1" applyBorder="1" applyAlignment="1">
      <alignment horizontal="center" vertical="center"/>
    </xf>
    <xf numFmtId="9" fontId="11" fillId="0" borderId="54" xfId="2" applyFont="1" applyFill="1" applyBorder="1" applyAlignment="1">
      <alignment vertical="center"/>
    </xf>
    <xf numFmtId="3" fontId="11" fillId="0" borderId="58" xfId="0" applyNumberFormat="1" applyFont="1" applyFill="1" applyBorder="1" applyAlignment="1">
      <alignment vertical="center"/>
    </xf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166" fontId="6" fillId="0" borderId="4" xfId="0" applyNumberFormat="1" applyFont="1" applyBorder="1" applyAlignment="1"/>
    <xf numFmtId="166" fontId="6" fillId="0" borderId="0" xfId="0" applyNumberFormat="1" applyFont="1" applyBorder="1" applyAlignment="1"/>
    <xf numFmtId="166" fontId="6" fillId="0" borderId="5" xfId="0" applyNumberFormat="1" applyFont="1" applyBorder="1" applyAlignment="1"/>
    <xf numFmtId="166" fontId="6" fillId="0" borderId="6" xfId="0" applyNumberFormat="1" applyFont="1" applyBorder="1" applyAlignment="1"/>
    <xf numFmtId="166" fontId="6" fillId="0" borderId="7" xfId="0" applyNumberFormat="1" applyFont="1" applyBorder="1" applyAlignment="1"/>
    <xf numFmtId="166" fontId="6" fillId="0" borderId="8" xfId="0" applyNumberFormat="1" applyFont="1" applyBorder="1" applyAlignment="1"/>
    <xf numFmtId="0" fontId="5" fillId="2" borderId="6" xfId="0" applyNumberFormat="1" applyFont="1" applyFill="1" applyBorder="1" applyAlignment="1">
      <alignment horizontal="right" vertical="center"/>
    </xf>
    <xf numFmtId="0" fontId="5" fillId="2" borderId="7" xfId="0" applyNumberFormat="1" applyFont="1" applyFill="1" applyBorder="1" applyAlignment="1">
      <alignment horizontal="right" vertical="center"/>
    </xf>
    <xf numFmtId="0" fontId="5" fillId="2" borderId="28" xfId="0" applyNumberFormat="1" applyFont="1" applyFill="1" applyBorder="1" applyAlignment="1">
      <alignment horizontal="right" vertical="center"/>
    </xf>
    <xf numFmtId="0" fontId="5" fillId="2" borderId="32" xfId="0" applyNumberFormat="1" applyFont="1" applyFill="1" applyBorder="1" applyAlignment="1">
      <alignment horizontal="center" vertical="center"/>
    </xf>
    <xf numFmtId="0" fontId="5" fillId="2" borderId="33" xfId="0" applyNumberFormat="1" applyFont="1" applyFill="1" applyBorder="1" applyAlignment="1">
      <alignment horizontal="center" vertical="center"/>
    </xf>
    <xf numFmtId="0" fontId="5" fillId="2" borderId="34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left" vertical="top"/>
    </xf>
    <xf numFmtId="0" fontId="8" fillId="0" borderId="13" xfId="0" applyNumberFormat="1" applyFont="1" applyFill="1" applyBorder="1" applyAlignment="1">
      <alignment horizontal="left" vertical="top"/>
    </xf>
    <xf numFmtId="0" fontId="8" fillId="0" borderId="14" xfId="0" applyNumberFormat="1" applyFont="1" applyFill="1" applyBorder="1" applyAlignment="1">
      <alignment horizontal="left" vertical="top"/>
    </xf>
    <xf numFmtId="0" fontId="8" fillId="0" borderId="12" xfId="0" applyNumberFormat="1" applyFont="1" applyFill="1" applyBorder="1" applyAlignment="1">
      <alignment horizontal="left" vertical="top"/>
    </xf>
    <xf numFmtId="0" fontId="9" fillId="0" borderId="12" xfId="0" applyFont="1" applyFill="1" applyBorder="1" applyAlignment="1">
      <alignment vertical="top"/>
    </xf>
    <xf numFmtId="0" fontId="9" fillId="0" borderId="13" xfId="0" applyFont="1" applyFill="1" applyBorder="1" applyAlignment="1">
      <alignment vertical="top"/>
    </xf>
    <xf numFmtId="0" fontId="9" fillId="0" borderId="35" xfId="0" applyFont="1" applyFill="1" applyBorder="1" applyAlignment="1">
      <alignment vertical="top"/>
    </xf>
    <xf numFmtId="0" fontId="9" fillId="0" borderId="36" xfId="0" applyFont="1" applyFill="1" applyBorder="1" applyAlignment="1">
      <alignment vertical="top"/>
    </xf>
    <xf numFmtId="0" fontId="9" fillId="0" borderId="37" xfId="0" applyFont="1" applyFill="1" applyBorder="1" applyAlignment="1">
      <alignment vertical="top"/>
    </xf>
    <xf numFmtId="0" fontId="9" fillId="0" borderId="38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5" xfId="0" applyFont="1" applyFill="1" applyBorder="1" applyAlignment="1">
      <alignment vertical="top"/>
    </xf>
    <xf numFmtId="0" fontId="9" fillId="0" borderId="39" xfId="0" applyFont="1" applyFill="1" applyBorder="1" applyAlignment="1">
      <alignment vertical="top"/>
    </xf>
    <xf numFmtId="0" fontId="9" fillId="0" borderId="10" xfId="0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0" fontId="9" fillId="0" borderId="40" xfId="0" applyFont="1" applyFill="1" applyBorder="1" applyAlignment="1">
      <alignment vertical="top"/>
    </xf>
    <xf numFmtId="0" fontId="9" fillId="0" borderId="41" xfId="0" applyFont="1" applyFill="1" applyBorder="1" applyAlignment="1">
      <alignment vertical="top"/>
    </xf>
    <xf numFmtId="0" fontId="9" fillId="0" borderId="42" xfId="0" applyFont="1" applyFill="1" applyBorder="1" applyAlignment="1">
      <alignment vertical="top"/>
    </xf>
    <xf numFmtId="0" fontId="6" fillId="0" borderId="26" xfId="0" applyNumberFormat="1" applyFont="1" applyFill="1" applyBorder="1" applyAlignment="1">
      <alignment vertical="center"/>
    </xf>
    <xf numFmtId="0" fontId="6" fillId="0" borderId="13" xfId="0" applyNumberFormat="1" applyFont="1" applyFill="1" applyBorder="1" applyAlignment="1">
      <alignment vertical="center"/>
    </xf>
    <xf numFmtId="0" fontId="5" fillId="2" borderId="18" xfId="0" applyNumberFormat="1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  <xf numFmtId="0" fontId="6" fillId="4" borderId="16" xfId="0" applyNumberFormat="1" applyFont="1" applyFill="1" applyBorder="1" applyAlignment="1">
      <alignment horizontal="left" vertical="center"/>
    </xf>
    <xf numFmtId="0" fontId="5" fillId="2" borderId="22" xfId="0" applyNumberFormat="1" applyFont="1" applyFill="1" applyBorder="1" applyAlignment="1">
      <alignment horizontal="center" vertical="center" wrapText="1"/>
    </xf>
    <xf numFmtId="0" fontId="5" fillId="2" borderId="2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left" vertical="center"/>
    </xf>
    <xf numFmtId="0" fontId="5" fillId="3" borderId="10" xfId="0" applyNumberFormat="1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1" fillId="0" borderId="49" xfId="0" applyNumberFormat="1" applyFont="1" applyFill="1" applyBorder="1" applyAlignment="1">
      <alignment horizontal="left" vertical="center"/>
    </xf>
    <xf numFmtId="0" fontId="11" fillId="0" borderId="36" xfId="0" applyNumberFormat="1" applyFont="1" applyFill="1" applyBorder="1" applyAlignment="1">
      <alignment horizontal="left" vertical="center"/>
    </xf>
    <xf numFmtId="0" fontId="11" fillId="0" borderId="50" xfId="0" applyNumberFormat="1" applyFont="1" applyFill="1" applyBorder="1" applyAlignment="1">
      <alignment horizontal="left" vertical="center"/>
    </xf>
    <xf numFmtId="0" fontId="11" fillId="0" borderId="51" xfId="0" applyNumberFormat="1" applyFont="1" applyFill="1" applyBorder="1" applyAlignment="1">
      <alignment horizontal="left" vertical="center"/>
    </xf>
    <xf numFmtId="0" fontId="11" fillId="0" borderId="52" xfId="0" applyNumberFormat="1" applyFont="1" applyFill="1" applyBorder="1" applyAlignment="1">
      <alignment horizontal="left" vertical="center"/>
    </xf>
    <xf numFmtId="0" fontId="11" fillId="0" borderId="53" xfId="0" applyNumberFormat="1" applyFont="1" applyFill="1" applyBorder="1" applyAlignment="1">
      <alignment horizontal="left" vertical="center"/>
    </xf>
    <xf numFmtId="0" fontId="11" fillId="0" borderId="44" xfId="0" applyNumberFormat="1" applyFont="1" applyFill="1" applyBorder="1" applyAlignment="1">
      <alignment horizontal="left" vertical="center"/>
    </xf>
    <xf numFmtId="0" fontId="11" fillId="0" borderId="41" xfId="0" applyNumberFormat="1" applyFont="1" applyFill="1" applyBorder="1" applyAlignment="1">
      <alignment horizontal="left" vertical="center"/>
    </xf>
    <xf numFmtId="0" fontId="11" fillId="0" borderId="26" xfId="0" applyNumberFormat="1" applyFont="1" applyFill="1" applyBorder="1" applyAlignment="1">
      <alignment horizontal="left" vertical="center"/>
    </xf>
    <xf numFmtId="0" fontId="11" fillId="0" borderId="55" xfId="0" applyNumberFormat="1" applyFont="1" applyFill="1" applyBorder="1" applyAlignment="1">
      <alignment horizontal="left" vertical="center"/>
    </xf>
    <xf numFmtId="0" fontId="11" fillId="0" borderId="56" xfId="0" applyNumberFormat="1" applyFont="1" applyFill="1" applyBorder="1" applyAlignment="1">
      <alignment horizontal="left" vertical="center"/>
    </xf>
    <xf numFmtId="0" fontId="11" fillId="0" borderId="57" xfId="0" applyNumberFormat="1" applyFont="1" applyFill="1" applyBorder="1" applyAlignment="1">
      <alignment horizontal="left" vertical="center"/>
    </xf>
    <xf numFmtId="0" fontId="6" fillId="0" borderId="44" xfId="0" applyNumberFormat="1" applyFont="1" applyFill="1" applyBorder="1" applyAlignment="1">
      <alignment horizontal="left" vertical="center"/>
    </xf>
    <xf numFmtId="0" fontId="6" fillId="0" borderId="41" xfId="0" applyNumberFormat="1" applyFont="1" applyFill="1" applyBorder="1" applyAlignment="1">
      <alignment horizontal="left" vertical="center"/>
    </xf>
    <xf numFmtId="0" fontId="6" fillId="4" borderId="12" xfId="0" applyNumberFormat="1" applyFont="1" applyFill="1" applyBorder="1" applyAlignment="1">
      <alignment horizontal="left" vertical="center"/>
    </xf>
    <xf numFmtId="0" fontId="6" fillId="4" borderId="13" xfId="0" applyNumberFormat="1" applyFont="1" applyFill="1" applyBorder="1" applyAlignment="1">
      <alignment horizontal="left" vertical="center"/>
    </xf>
    <xf numFmtId="0" fontId="10" fillId="6" borderId="12" xfId="0" applyNumberFormat="1" applyFont="1" applyFill="1" applyBorder="1" applyAlignment="1">
      <alignment horizontal="left" vertical="center"/>
    </xf>
    <xf numFmtId="0" fontId="10" fillId="6" borderId="13" xfId="0" applyNumberFormat="1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>
      <alignment horizontal="left" vertical="center"/>
    </xf>
    <xf numFmtId="0" fontId="11" fillId="0" borderId="10" xfId="0" applyNumberFormat="1" applyFont="1" applyFill="1" applyBorder="1" applyAlignment="1">
      <alignment horizontal="left" vertical="center"/>
    </xf>
    <xf numFmtId="0" fontId="11" fillId="0" borderId="46" xfId="0" applyNumberFormat="1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left" vertical="center"/>
    </xf>
    <xf numFmtId="0" fontId="6" fillId="0" borderId="43" xfId="0" applyNumberFormat="1" applyFont="1" applyFill="1" applyBorder="1" applyAlignment="1">
      <alignment horizontal="left" vertical="center"/>
    </xf>
    <xf numFmtId="0" fontId="6" fillId="4" borderId="44" xfId="0" applyNumberFormat="1" applyFont="1" applyFill="1" applyBorder="1" applyAlignment="1">
      <alignment horizontal="left" vertical="center"/>
    </xf>
    <xf numFmtId="0" fontId="6" fillId="4" borderId="41" xfId="0" applyNumberFormat="1" applyFont="1" applyFill="1" applyBorder="1" applyAlignment="1">
      <alignment horizontal="left" vertical="center"/>
    </xf>
    <xf numFmtId="0" fontId="6" fillId="4" borderId="26" xfId="0" applyNumberFormat="1" applyFont="1" applyFill="1" applyBorder="1" applyAlignment="1">
      <alignment horizontal="left" vertical="center"/>
    </xf>
  </cellXfs>
  <cellStyles count="4">
    <cellStyle name="Moneda" xfId="1" builtinId="4"/>
    <cellStyle name="Moneda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28575</xdr:rowOff>
    </xdr:from>
    <xdr:to>
      <xdr:col>7</xdr:col>
      <xdr:colOff>762000</xdr:colOff>
      <xdr:row>2</xdr:row>
      <xdr:rowOff>161925</xdr:rowOff>
    </xdr:to>
    <xdr:pic>
      <xdr:nvPicPr>
        <xdr:cNvPr id="2" name="Imagen 3" descr="Descripción: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28575"/>
          <a:ext cx="72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87</xdr:row>
      <xdr:rowOff>28575</xdr:rowOff>
    </xdr:from>
    <xdr:to>
      <xdr:col>8</xdr:col>
      <xdr:colOff>762000</xdr:colOff>
      <xdr:row>89</xdr:row>
      <xdr:rowOff>161925</xdr:rowOff>
    </xdr:to>
    <xdr:pic>
      <xdr:nvPicPr>
        <xdr:cNvPr id="3" name="Imagen 3" descr="Descripción: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7125950"/>
          <a:ext cx="72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141</xdr:row>
      <xdr:rowOff>28575</xdr:rowOff>
    </xdr:from>
    <xdr:to>
      <xdr:col>8</xdr:col>
      <xdr:colOff>762000</xdr:colOff>
      <xdr:row>143</xdr:row>
      <xdr:rowOff>161925</xdr:rowOff>
    </xdr:to>
    <xdr:pic>
      <xdr:nvPicPr>
        <xdr:cNvPr id="4" name="Imagen 3" descr="Descripción: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27803475"/>
          <a:ext cx="72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195</xdr:row>
      <xdr:rowOff>28575</xdr:rowOff>
    </xdr:from>
    <xdr:to>
      <xdr:col>8</xdr:col>
      <xdr:colOff>762000</xdr:colOff>
      <xdr:row>197</xdr:row>
      <xdr:rowOff>161925</xdr:rowOff>
    </xdr:to>
    <xdr:pic>
      <xdr:nvPicPr>
        <xdr:cNvPr id="5" name="Imagen 3" descr="Descripción: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481000"/>
          <a:ext cx="72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249</xdr:row>
      <xdr:rowOff>28575</xdr:rowOff>
    </xdr:from>
    <xdr:to>
      <xdr:col>8</xdr:col>
      <xdr:colOff>762000</xdr:colOff>
      <xdr:row>251</xdr:row>
      <xdr:rowOff>161925</xdr:rowOff>
    </xdr:to>
    <xdr:pic>
      <xdr:nvPicPr>
        <xdr:cNvPr id="6" name="Imagen 3" descr="Descripción: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9158525"/>
          <a:ext cx="72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conomato\AppData\Local\Microsoft\Windows\Temporary%20Internet%20Files\Content.Outlook\X7D8I626\Formato%20Receta%20Estandar%2002-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dientes"/>
      <sheetName val="Formato"/>
      <sheetName val="abadejo c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302"/>
  <sheetViews>
    <sheetView tabSelected="1" topLeftCell="B1" workbookViewId="0">
      <selection activeCell="B250" sqref="B250:I250"/>
    </sheetView>
  </sheetViews>
  <sheetFormatPr baseColWidth="10" defaultRowHeight="15" x14ac:dyDescent="0.25"/>
  <cols>
    <col min="2" max="2" width="22.140625" customWidth="1"/>
    <col min="258" max="258" width="22.140625" customWidth="1"/>
    <col min="514" max="514" width="22.140625" customWidth="1"/>
    <col min="770" max="770" width="22.140625" customWidth="1"/>
    <col min="1026" max="1026" width="22.140625" customWidth="1"/>
    <col min="1282" max="1282" width="22.140625" customWidth="1"/>
    <col min="1538" max="1538" width="22.140625" customWidth="1"/>
    <col min="1794" max="1794" width="22.140625" customWidth="1"/>
    <col min="2050" max="2050" width="22.140625" customWidth="1"/>
    <col min="2306" max="2306" width="22.140625" customWidth="1"/>
    <col min="2562" max="2562" width="22.140625" customWidth="1"/>
    <col min="2818" max="2818" width="22.140625" customWidth="1"/>
    <col min="3074" max="3074" width="22.140625" customWidth="1"/>
    <col min="3330" max="3330" width="22.140625" customWidth="1"/>
    <col min="3586" max="3586" width="22.140625" customWidth="1"/>
    <col min="3842" max="3842" width="22.140625" customWidth="1"/>
    <col min="4098" max="4098" width="22.140625" customWidth="1"/>
    <col min="4354" max="4354" width="22.140625" customWidth="1"/>
    <col min="4610" max="4610" width="22.140625" customWidth="1"/>
    <col min="4866" max="4866" width="22.140625" customWidth="1"/>
    <col min="5122" max="5122" width="22.140625" customWidth="1"/>
    <col min="5378" max="5378" width="22.140625" customWidth="1"/>
    <col min="5634" max="5634" width="22.140625" customWidth="1"/>
    <col min="5890" max="5890" width="22.140625" customWidth="1"/>
    <col min="6146" max="6146" width="22.140625" customWidth="1"/>
    <col min="6402" max="6402" width="22.140625" customWidth="1"/>
    <col min="6658" max="6658" width="22.140625" customWidth="1"/>
    <col min="6914" max="6914" width="22.140625" customWidth="1"/>
    <col min="7170" max="7170" width="22.140625" customWidth="1"/>
    <col min="7426" max="7426" width="22.140625" customWidth="1"/>
    <col min="7682" max="7682" width="22.140625" customWidth="1"/>
    <col min="7938" max="7938" width="22.140625" customWidth="1"/>
    <col min="8194" max="8194" width="22.140625" customWidth="1"/>
    <col min="8450" max="8450" width="22.140625" customWidth="1"/>
    <col min="8706" max="8706" width="22.140625" customWidth="1"/>
    <col min="8962" max="8962" width="22.140625" customWidth="1"/>
    <col min="9218" max="9218" width="22.140625" customWidth="1"/>
    <col min="9474" max="9474" width="22.140625" customWidth="1"/>
    <col min="9730" max="9730" width="22.140625" customWidth="1"/>
    <col min="9986" max="9986" width="22.140625" customWidth="1"/>
    <col min="10242" max="10242" width="22.140625" customWidth="1"/>
    <col min="10498" max="10498" width="22.140625" customWidth="1"/>
    <col min="10754" max="10754" width="22.140625" customWidth="1"/>
    <col min="11010" max="11010" width="22.140625" customWidth="1"/>
    <col min="11266" max="11266" width="22.140625" customWidth="1"/>
    <col min="11522" max="11522" width="22.140625" customWidth="1"/>
    <col min="11778" max="11778" width="22.140625" customWidth="1"/>
    <col min="12034" max="12034" width="22.140625" customWidth="1"/>
    <col min="12290" max="12290" width="22.140625" customWidth="1"/>
    <col min="12546" max="12546" width="22.140625" customWidth="1"/>
    <col min="12802" max="12802" width="22.140625" customWidth="1"/>
    <col min="13058" max="13058" width="22.140625" customWidth="1"/>
    <col min="13314" max="13314" width="22.140625" customWidth="1"/>
    <col min="13570" max="13570" width="22.140625" customWidth="1"/>
    <col min="13826" max="13826" width="22.140625" customWidth="1"/>
    <col min="14082" max="14082" width="22.140625" customWidth="1"/>
    <col min="14338" max="14338" width="22.140625" customWidth="1"/>
    <col min="14594" max="14594" width="22.140625" customWidth="1"/>
    <col min="14850" max="14850" width="22.140625" customWidth="1"/>
    <col min="15106" max="15106" width="22.140625" customWidth="1"/>
    <col min="15362" max="15362" width="22.140625" customWidth="1"/>
    <col min="15618" max="15618" width="22.140625" customWidth="1"/>
    <col min="15874" max="15874" width="22.140625" customWidth="1"/>
    <col min="16130" max="16130" width="22.140625" customWidth="1"/>
  </cols>
  <sheetData>
    <row r="1" spans="1:14" ht="20.25" x14ac:dyDescent="0.25">
      <c r="A1" s="89" t="s">
        <v>0</v>
      </c>
      <c r="B1" s="90"/>
      <c r="C1" s="90"/>
      <c r="D1" s="90"/>
      <c r="E1" s="90"/>
      <c r="F1" s="90"/>
      <c r="G1" s="90"/>
      <c r="H1" s="91"/>
    </row>
    <row r="2" spans="1:14" ht="15.75" x14ac:dyDescent="0.25">
      <c r="A2" s="92" t="s">
        <v>1</v>
      </c>
      <c r="B2" s="93"/>
      <c r="C2" s="93"/>
      <c r="D2" s="93"/>
      <c r="E2" s="93"/>
      <c r="F2" s="93"/>
      <c r="G2" s="93"/>
      <c r="H2" s="94"/>
    </row>
    <row r="3" spans="1:14" ht="16.5" thickBot="1" x14ac:dyDescent="0.3">
      <c r="A3" s="95" t="s">
        <v>2</v>
      </c>
      <c r="B3" s="96"/>
      <c r="C3" s="96"/>
      <c r="D3" s="96"/>
      <c r="E3" s="96"/>
      <c r="F3" s="96"/>
      <c r="G3" s="96"/>
      <c r="H3" s="97"/>
    </row>
    <row r="4" spans="1:14" x14ac:dyDescent="0.25">
      <c r="A4" s="98" t="s">
        <v>3</v>
      </c>
      <c r="B4" s="99"/>
      <c r="C4" s="100" t="s">
        <v>4</v>
      </c>
      <c r="D4" s="100"/>
      <c r="E4" s="100"/>
      <c r="F4" s="100"/>
      <c r="G4" s="100"/>
      <c r="H4" s="101"/>
    </row>
    <row r="5" spans="1:14" x14ac:dyDescent="0.25">
      <c r="A5" s="1" t="s">
        <v>5</v>
      </c>
      <c r="B5" s="102"/>
      <c r="C5" s="102"/>
      <c r="D5" s="102"/>
      <c r="E5" s="2" t="s">
        <v>6</v>
      </c>
      <c r="F5" s="3"/>
      <c r="G5" s="4" t="s">
        <v>7</v>
      </c>
      <c r="H5" s="5"/>
    </row>
    <row r="6" spans="1:14" ht="15.75" thickBot="1" x14ac:dyDescent="0.3">
      <c r="A6" s="6" t="s">
        <v>8</v>
      </c>
      <c r="B6" s="86"/>
      <c r="C6" s="86"/>
      <c r="D6" s="86"/>
      <c r="E6" s="7" t="s">
        <v>9</v>
      </c>
      <c r="F6" s="8"/>
      <c r="G6" s="9" t="s">
        <v>10</v>
      </c>
      <c r="H6" s="10">
        <v>1</v>
      </c>
    </row>
    <row r="7" spans="1:14" ht="15.75" thickBot="1" x14ac:dyDescent="0.3">
      <c r="A7" s="83" t="s">
        <v>11</v>
      </c>
      <c r="B7" s="84"/>
      <c r="C7" s="84"/>
      <c r="D7" s="84"/>
      <c r="E7" s="84"/>
      <c r="F7" s="84"/>
      <c r="G7" s="84"/>
      <c r="H7" s="85"/>
    </row>
    <row r="8" spans="1:14" ht="30" x14ac:dyDescent="0.25">
      <c r="A8" s="11" t="s">
        <v>12</v>
      </c>
      <c r="B8" s="87" t="s">
        <v>13</v>
      </c>
      <c r="C8" s="87"/>
      <c r="D8" s="88"/>
      <c r="E8" s="12" t="s">
        <v>14</v>
      </c>
      <c r="F8" s="13" t="s">
        <v>15</v>
      </c>
      <c r="G8" s="14" t="s">
        <v>16</v>
      </c>
      <c r="H8" s="15" t="s">
        <v>17</v>
      </c>
    </row>
    <row r="9" spans="1:14" x14ac:dyDescent="0.25">
      <c r="A9" s="16"/>
      <c r="B9" s="81" t="s">
        <v>18</v>
      </c>
      <c r="C9" s="82"/>
      <c r="D9" s="82"/>
      <c r="E9" s="17" t="s">
        <v>19</v>
      </c>
      <c r="F9" s="18">
        <v>60</v>
      </c>
      <c r="G9" s="19">
        <f>IF($A9="",0,VLOOKUP($A9,[1]Formato!#REF!,7))</f>
        <v>0</v>
      </c>
      <c r="H9" s="20">
        <f t="shared" ref="H9:H27" si="0">+F9*G9</f>
        <v>0</v>
      </c>
    </row>
    <row r="10" spans="1:14" x14ac:dyDescent="0.25">
      <c r="A10" s="16"/>
      <c r="B10" s="81" t="s">
        <v>20</v>
      </c>
      <c r="C10" s="82"/>
      <c r="D10" s="82"/>
      <c r="E10" s="17" t="s">
        <v>19</v>
      </c>
      <c r="F10" s="18">
        <v>20</v>
      </c>
      <c r="G10" s="19">
        <f>IF($A10="",0,VLOOKUP($A10,[1]Formato!#REF!,7))</f>
        <v>0</v>
      </c>
      <c r="H10" s="20">
        <f t="shared" si="0"/>
        <v>0</v>
      </c>
    </row>
    <row r="11" spans="1:14" x14ac:dyDescent="0.25">
      <c r="A11" s="16"/>
      <c r="B11" s="81" t="s">
        <v>21</v>
      </c>
      <c r="C11" s="82"/>
      <c r="D11" s="82"/>
      <c r="E11" s="17" t="s">
        <v>22</v>
      </c>
      <c r="F11" s="18">
        <v>100</v>
      </c>
      <c r="G11" s="19">
        <f>IF($A11="",0,VLOOKUP($A11,[1]Formato!#REF!,7))</f>
        <v>0</v>
      </c>
      <c r="H11" s="21">
        <f t="shared" si="0"/>
        <v>0</v>
      </c>
      <c r="N11" s="22"/>
    </row>
    <row r="12" spans="1:14" x14ac:dyDescent="0.25">
      <c r="A12" s="16"/>
      <c r="B12" s="81" t="s">
        <v>23</v>
      </c>
      <c r="C12" s="82"/>
      <c r="D12" s="82"/>
      <c r="E12" s="17" t="s">
        <v>19</v>
      </c>
      <c r="F12" s="18">
        <v>5</v>
      </c>
      <c r="G12" s="19">
        <f>IF($A12="",0,VLOOKUP($A12,[1]Formato!#REF!,7))</f>
        <v>0</v>
      </c>
      <c r="H12" s="21">
        <f t="shared" si="0"/>
        <v>0</v>
      </c>
    </row>
    <row r="13" spans="1:14" x14ac:dyDescent="0.25">
      <c r="A13" s="16"/>
      <c r="B13" s="81" t="s">
        <v>24</v>
      </c>
      <c r="C13" s="82"/>
      <c r="D13" s="82"/>
      <c r="E13" s="17" t="s">
        <v>22</v>
      </c>
      <c r="F13" s="18">
        <v>80</v>
      </c>
      <c r="G13" s="19">
        <f>IF($A13="",0,VLOOKUP($A13,[1]Formato!#REF!,7))</f>
        <v>0</v>
      </c>
      <c r="H13" s="21">
        <f t="shared" si="0"/>
        <v>0</v>
      </c>
    </row>
    <row r="14" spans="1:14" x14ac:dyDescent="0.25">
      <c r="A14" s="16"/>
      <c r="B14" s="81" t="s">
        <v>25</v>
      </c>
      <c r="C14" s="82"/>
      <c r="D14" s="82"/>
      <c r="E14" s="17" t="s">
        <v>22</v>
      </c>
      <c r="F14" s="18">
        <v>5</v>
      </c>
      <c r="G14" s="19">
        <f>IF($A14="",0,VLOOKUP($A14,[1]Formato!#REF!,7))</f>
        <v>0</v>
      </c>
      <c r="H14" s="21">
        <f t="shared" si="0"/>
        <v>0</v>
      </c>
    </row>
    <row r="15" spans="1:14" x14ac:dyDescent="0.25">
      <c r="A15" s="16"/>
      <c r="B15" s="81" t="s">
        <v>26</v>
      </c>
      <c r="C15" s="82"/>
      <c r="D15" s="82"/>
      <c r="E15" s="17" t="s">
        <v>19</v>
      </c>
      <c r="F15" s="18">
        <v>8</v>
      </c>
      <c r="G15" s="19">
        <f>IF($A15="",0,VLOOKUP($A15,[1]Formato!#REF!,7))</f>
        <v>0</v>
      </c>
      <c r="H15" s="21">
        <f t="shared" si="0"/>
        <v>0</v>
      </c>
    </row>
    <row r="16" spans="1:14" x14ac:dyDescent="0.25">
      <c r="A16" s="16"/>
      <c r="B16" s="81" t="s">
        <v>27</v>
      </c>
      <c r="C16" s="82"/>
      <c r="D16" s="82"/>
      <c r="E16" s="17" t="s">
        <v>19</v>
      </c>
      <c r="F16" s="18">
        <v>4</v>
      </c>
      <c r="G16" s="19">
        <f>IF($A16="",0,VLOOKUP($A16,[1]Formato!#REF!,7))</f>
        <v>0</v>
      </c>
      <c r="H16" s="21">
        <f t="shared" si="0"/>
        <v>0</v>
      </c>
    </row>
    <row r="17" spans="1:8" x14ac:dyDescent="0.25">
      <c r="A17" s="16"/>
      <c r="B17" s="81" t="s">
        <v>28</v>
      </c>
      <c r="C17" s="82"/>
      <c r="D17" s="82"/>
      <c r="E17" s="17" t="s">
        <v>19</v>
      </c>
      <c r="F17" s="18">
        <v>20</v>
      </c>
      <c r="G17" s="19">
        <f>IF($A17="",0,VLOOKUP($A17,[1]Formato!#REF!,7))</f>
        <v>0</v>
      </c>
      <c r="H17" s="21">
        <f t="shared" si="0"/>
        <v>0</v>
      </c>
    </row>
    <row r="18" spans="1:8" x14ac:dyDescent="0.25">
      <c r="A18" s="16"/>
      <c r="B18" s="81" t="s">
        <v>29</v>
      </c>
      <c r="C18" s="82"/>
      <c r="D18" s="82"/>
      <c r="E18" s="17" t="s">
        <v>19</v>
      </c>
      <c r="F18" s="18">
        <v>1</v>
      </c>
      <c r="G18" s="19">
        <f>IF($A18="",0,VLOOKUP($A18,[1]Formato!#REF!,7))</f>
        <v>0</v>
      </c>
      <c r="H18" s="21">
        <f t="shared" si="0"/>
        <v>0</v>
      </c>
    </row>
    <row r="19" spans="1:8" x14ac:dyDescent="0.25">
      <c r="A19" s="16"/>
      <c r="B19" s="81"/>
      <c r="C19" s="82"/>
      <c r="D19" s="82"/>
      <c r="E19" s="17"/>
      <c r="F19" s="18"/>
      <c r="G19" s="19">
        <f>IF($A19="",0,VLOOKUP($A19,[1]Formato!#REF!,7))</f>
        <v>0</v>
      </c>
      <c r="H19" s="21">
        <f t="shared" si="0"/>
        <v>0</v>
      </c>
    </row>
    <row r="20" spans="1:8" x14ac:dyDescent="0.25">
      <c r="A20" s="16"/>
      <c r="B20" s="81"/>
      <c r="C20" s="82"/>
      <c r="D20" s="82"/>
      <c r="E20" s="17"/>
      <c r="F20" s="18"/>
      <c r="G20" s="19">
        <f>IF($A20="",0,VLOOKUP($A20,[1]Formato!#REF!,7))</f>
        <v>0</v>
      </c>
      <c r="H20" s="21">
        <f t="shared" si="0"/>
        <v>0</v>
      </c>
    </row>
    <row r="21" spans="1:8" x14ac:dyDescent="0.25">
      <c r="A21" s="16"/>
      <c r="B21" s="81"/>
      <c r="C21" s="82"/>
      <c r="D21" s="82"/>
      <c r="E21" s="17"/>
      <c r="F21" s="18"/>
      <c r="G21" s="19">
        <f>IF($A21="",0,VLOOKUP($A21,[1]Formato!#REF!,7))</f>
        <v>0</v>
      </c>
      <c r="H21" s="21">
        <f t="shared" si="0"/>
        <v>0</v>
      </c>
    </row>
    <row r="22" spans="1:8" x14ac:dyDescent="0.25">
      <c r="A22" s="16"/>
      <c r="B22" s="81"/>
      <c r="C22" s="82"/>
      <c r="D22" s="82"/>
      <c r="E22" s="17"/>
      <c r="F22" s="18"/>
      <c r="G22" s="19">
        <f>IF($A22="",0,VLOOKUP($A22,[1]Formato!#REF!,7))</f>
        <v>0</v>
      </c>
      <c r="H22" s="21">
        <f t="shared" si="0"/>
        <v>0</v>
      </c>
    </row>
    <row r="23" spans="1:8" x14ac:dyDescent="0.25">
      <c r="A23" s="16"/>
      <c r="B23" s="81"/>
      <c r="C23" s="82"/>
      <c r="D23" s="82"/>
      <c r="E23" s="17"/>
      <c r="F23" s="18"/>
      <c r="G23" s="19">
        <f>IF($A23="",0,VLOOKUP($A23,[1]Formato!#REF!,7))</f>
        <v>0</v>
      </c>
      <c r="H23" s="21">
        <f t="shared" si="0"/>
        <v>0</v>
      </c>
    </row>
    <row r="24" spans="1:8" x14ac:dyDescent="0.25">
      <c r="A24" s="16"/>
      <c r="B24" s="81"/>
      <c r="C24" s="82"/>
      <c r="D24" s="82"/>
      <c r="E24" s="17"/>
      <c r="F24" s="18"/>
      <c r="G24" s="19">
        <f>IF($A24="",0,VLOOKUP($A24,[1]Formato!#REF!,7))</f>
        <v>0</v>
      </c>
      <c r="H24" s="21">
        <f t="shared" si="0"/>
        <v>0</v>
      </c>
    </row>
    <row r="25" spans="1:8" x14ac:dyDescent="0.25">
      <c r="A25" s="16"/>
      <c r="B25" s="81"/>
      <c r="C25" s="82"/>
      <c r="D25" s="82"/>
      <c r="E25" s="17"/>
      <c r="F25" s="18"/>
      <c r="G25" s="19">
        <f>IF($A25="",0,VLOOKUP($A25,[1]Formato!#REF!,7))</f>
        <v>0</v>
      </c>
      <c r="H25" s="21">
        <f t="shared" si="0"/>
        <v>0</v>
      </c>
    </row>
    <row r="26" spans="1:8" x14ac:dyDescent="0.25">
      <c r="A26" s="16"/>
      <c r="B26" s="81"/>
      <c r="C26" s="82"/>
      <c r="D26" s="82"/>
      <c r="E26" s="17"/>
      <c r="F26" s="18"/>
      <c r="G26" s="19">
        <f>IF($A26="",0,VLOOKUP($A26,[1]Formato!#REF!,7))</f>
        <v>0</v>
      </c>
      <c r="H26" s="21">
        <f t="shared" si="0"/>
        <v>0</v>
      </c>
    </row>
    <row r="27" spans="1:8" x14ac:dyDescent="0.25">
      <c r="A27" s="16"/>
      <c r="B27" s="81"/>
      <c r="C27" s="82"/>
      <c r="D27" s="82"/>
      <c r="E27" s="3"/>
      <c r="F27" s="23"/>
      <c r="G27" s="24">
        <f>IF($A27="",0,VLOOKUP($A27,[1]Formato!#REF!,7))</f>
        <v>0</v>
      </c>
      <c r="H27" s="20">
        <f t="shared" si="0"/>
        <v>0</v>
      </c>
    </row>
    <row r="28" spans="1:8" ht="15.75" thickBot="1" x14ac:dyDescent="0.3">
      <c r="A28" s="57" t="s">
        <v>30</v>
      </c>
      <c r="B28" s="58"/>
      <c r="C28" s="58"/>
      <c r="D28" s="58"/>
      <c r="E28" s="58"/>
      <c r="F28" s="58"/>
      <c r="G28" s="59"/>
      <c r="H28" s="25">
        <f>SUM(H9:H27)</f>
        <v>0</v>
      </c>
    </row>
    <row r="29" spans="1:8" ht="15.75" thickBot="1" x14ac:dyDescent="0.3">
      <c r="A29" s="83" t="s">
        <v>31</v>
      </c>
      <c r="B29" s="84"/>
      <c r="C29" s="84"/>
      <c r="D29" s="84"/>
      <c r="E29" s="84"/>
      <c r="F29" s="84"/>
      <c r="G29" s="84"/>
      <c r="H29" s="85"/>
    </row>
    <row r="30" spans="1:8" x14ac:dyDescent="0.25">
      <c r="A30" s="16"/>
      <c r="B30" s="81" t="str">
        <f>IF($A30="","",VLOOKUP($A30,[1]Formato!#REF!,2))</f>
        <v/>
      </c>
      <c r="C30" s="82"/>
      <c r="D30" s="82"/>
      <c r="E30" s="17" t="str">
        <f>IF($A30="","",VLOOKUP($A30,[1]Formato!#REF!,6))</f>
        <v/>
      </c>
      <c r="F30" s="18"/>
      <c r="G30" s="19">
        <f>IF($A30="",0,VLOOKUP($A30,[1]Formato!#REF!,7))</f>
        <v>0</v>
      </c>
      <c r="H30" s="21">
        <f>+F30*H11</f>
        <v>0</v>
      </c>
    </row>
    <row r="31" spans="1:8" x14ac:dyDescent="0.25">
      <c r="A31" s="16"/>
      <c r="B31" s="81" t="str">
        <f>IF($A31="","",VLOOKUP($A31,[1]Formato!#REF!,2))</f>
        <v/>
      </c>
      <c r="C31" s="82"/>
      <c r="D31" s="82"/>
      <c r="E31" s="17" t="str">
        <f>IF($A31="","",VLOOKUP($A31,[1]Formato!#REF!,6))</f>
        <v/>
      </c>
      <c r="F31" s="18"/>
      <c r="G31" s="19">
        <f>IF($A31="",0,VLOOKUP($A31,[1]Formato!#REF!,7))</f>
        <v>0</v>
      </c>
      <c r="H31" s="21">
        <f>+F31*H20</f>
        <v>0</v>
      </c>
    </row>
    <row r="32" spans="1:8" x14ac:dyDescent="0.25">
      <c r="A32" s="16"/>
      <c r="B32" s="81" t="str">
        <f>IF($A32="","",VLOOKUP($A32,[1]Formato!#REF!,2))</f>
        <v/>
      </c>
      <c r="C32" s="82"/>
      <c r="D32" s="82"/>
      <c r="E32" s="17" t="str">
        <f>IF($A32="","",VLOOKUP($A32,[1]Formato!#REF!,6))</f>
        <v/>
      </c>
      <c r="F32" s="18"/>
      <c r="G32" s="19">
        <f>IF($A32="",0,VLOOKUP($A32,[1]Formato!#REF!,7))</f>
        <v>0</v>
      </c>
      <c r="H32" s="21">
        <f>+F32*H21</f>
        <v>0</v>
      </c>
    </row>
    <row r="33" spans="1:8" x14ac:dyDescent="0.25">
      <c r="A33" s="16"/>
      <c r="B33" s="81" t="str">
        <f>IF($A33="","",VLOOKUP($A33,[1]Formato!#REF!,2))</f>
        <v/>
      </c>
      <c r="C33" s="82"/>
      <c r="D33" s="82"/>
      <c r="E33" s="17" t="str">
        <f>IF($A33="","",VLOOKUP($A33,[1]Formato!#REF!,6))</f>
        <v/>
      </c>
      <c r="F33" s="18"/>
      <c r="G33" s="19">
        <f>IF($A33="",0,VLOOKUP($A33,[1]Formato!#REF!,7))</f>
        <v>0</v>
      </c>
      <c r="H33" s="21">
        <f>+F33*H22</f>
        <v>0</v>
      </c>
    </row>
    <row r="34" spans="1:8" x14ac:dyDescent="0.25">
      <c r="A34" s="16"/>
      <c r="B34" s="81" t="str">
        <f>IF($A34="","",VLOOKUP($A34,[1]Formato!#REF!,2))</f>
        <v/>
      </c>
      <c r="C34" s="82"/>
      <c r="D34" s="82"/>
      <c r="E34" s="17" t="str">
        <f>IF($A34="","",VLOOKUP($A34,[1]Formato!#REF!,6))</f>
        <v/>
      </c>
      <c r="F34" s="18"/>
      <c r="G34" s="19">
        <f>IF($A34="",0,VLOOKUP($A34,[1]Formato!#REF!,7))</f>
        <v>0</v>
      </c>
      <c r="H34" s="21">
        <f>+F34*H23</f>
        <v>0</v>
      </c>
    </row>
    <row r="35" spans="1:8" x14ac:dyDescent="0.25">
      <c r="A35" s="16"/>
      <c r="B35" s="82" t="str">
        <f>IF($A35="","",VLOOKUP($A35,[1]Formato!#REF!,2))</f>
        <v/>
      </c>
      <c r="C35" s="82"/>
      <c r="D35" s="82"/>
      <c r="E35" s="26" t="str">
        <f>IF($A35="","",VLOOKUP($A35,[1]Formato!#REF!,6))</f>
        <v/>
      </c>
      <c r="F35" s="27"/>
      <c r="G35" s="28">
        <f>IF($A35="",0,VLOOKUP($A35,[1]Formato!#REF!,7))</f>
        <v>0</v>
      </c>
      <c r="H35" s="20">
        <f>+F35*H24</f>
        <v>0</v>
      </c>
    </row>
    <row r="36" spans="1:8" ht="15.75" thickBot="1" x14ac:dyDescent="0.3">
      <c r="A36" s="57" t="s">
        <v>32</v>
      </c>
      <c r="B36" s="58"/>
      <c r="C36" s="58"/>
      <c r="D36" s="58"/>
      <c r="E36" s="58"/>
      <c r="F36" s="58"/>
      <c r="G36" s="59"/>
      <c r="H36" s="25">
        <f>SUM(H30:H35)</f>
        <v>0</v>
      </c>
    </row>
    <row r="37" spans="1:8" x14ac:dyDescent="0.25">
      <c r="A37" s="60" t="s">
        <v>33</v>
      </c>
      <c r="B37" s="61"/>
      <c r="C37" s="61"/>
      <c r="D37" s="61"/>
      <c r="E37" s="61"/>
      <c r="F37" s="61"/>
      <c r="G37" s="61"/>
      <c r="H37" s="62"/>
    </row>
    <row r="38" spans="1:8" x14ac:dyDescent="0.25">
      <c r="A38" s="63" t="s">
        <v>34</v>
      </c>
      <c r="B38" s="64"/>
      <c r="C38" s="64"/>
      <c r="D38" s="64"/>
      <c r="E38" s="64"/>
      <c r="F38" s="64"/>
      <c r="G38" s="64"/>
      <c r="H38" s="65"/>
    </row>
    <row r="39" spans="1:8" x14ac:dyDescent="0.25">
      <c r="A39" s="66"/>
      <c r="B39" s="64"/>
      <c r="C39" s="64"/>
      <c r="D39" s="64"/>
      <c r="E39" s="64"/>
      <c r="F39" s="64"/>
      <c r="G39" s="64"/>
      <c r="H39" s="65"/>
    </row>
    <row r="40" spans="1:8" x14ac:dyDescent="0.25">
      <c r="A40" s="66"/>
      <c r="B40" s="64"/>
      <c r="C40" s="64"/>
      <c r="D40" s="64"/>
      <c r="E40" s="64"/>
      <c r="F40" s="64"/>
      <c r="G40" s="64"/>
      <c r="H40" s="65"/>
    </row>
    <row r="41" spans="1:8" x14ac:dyDescent="0.25">
      <c r="A41" s="67" t="s">
        <v>35</v>
      </c>
      <c r="B41" s="68"/>
      <c r="C41" s="68"/>
      <c r="D41" s="69" t="s">
        <v>36</v>
      </c>
      <c r="E41" s="70"/>
      <c r="F41" s="70"/>
      <c r="G41" s="70"/>
      <c r="H41" s="71"/>
    </row>
    <row r="42" spans="1:8" x14ac:dyDescent="0.25">
      <c r="A42" s="67"/>
      <c r="B42" s="68"/>
      <c r="C42" s="68"/>
      <c r="D42" s="72"/>
      <c r="E42" s="73"/>
      <c r="F42" s="73"/>
      <c r="G42" s="73"/>
      <c r="H42" s="74"/>
    </row>
    <row r="43" spans="1:8" x14ac:dyDescent="0.25">
      <c r="A43" s="67"/>
      <c r="B43" s="68"/>
      <c r="C43" s="68"/>
      <c r="D43" s="72"/>
      <c r="E43" s="73"/>
      <c r="F43" s="73"/>
      <c r="G43" s="73"/>
      <c r="H43" s="74"/>
    </row>
    <row r="44" spans="1:8" x14ac:dyDescent="0.25">
      <c r="A44" s="67" t="s">
        <v>37</v>
      </c>
      <c r="B44" s="68"/>
      <c r="C44" s="68"/>
      <c r="D44" s="72"/>
      <c r="E44" s="73"/>
      <c r="F44" s="73"/>
      <c r="G44" s="73"/>
      <c r="H44" s="74"/>
    </row>
    <row r="45" spans="1:8" x14ac:dyDescent="0.25">
      <c r="A45" s="67"/>
      <c r="B45" s="68"/>
      <c r="C45" s="68"/>
      <c r="D45" s="72"/>
      <c r="E45" s="73"/>
      <c r="F45" s="73"/>
      <c r="G45" s="73"/>
      <c r="H45" s="74"/>
    </row>
    <row r="46" spans="1:8" x14ac:dyDescent="0.25">
      <c r="A46" s="67"/>
      <c r="B46" s="68"/>
      <c r="C46" s="68"/>
      <c r="D46" s="72"/>
      <c r="E46" s="73"/>
      <c r="F46" s="73"/>
      <c r="G46" s="73"/>
      <c r="H46" s="74"/>
    </row>
    <row r="47" spans="1:8" x14ac:dyDescent="0.25">
      <c r="A47" s="67"/>
      <c r="B47" s="68"/>
      <c r="C47" s="68"/>
      <c r="D47" s="72"/>
      <c r="E47" s="73"/>
      <c r="F47" s="73"/>
      <c r="G47" s="73"/>
      <c r="H47" s="74"/>
    </row>
    <row r="48" spans="1:8" x14ac:dyDescent="0.25">
      <c r="A48" s="67" t="s">
        <v>38</v>
      </c>
      <c r="B48" s="68"/>
      <c r="C48" s="68"/>
      <c r="D48" s="72"/>
      <c r="E48" s="73"/>
      <c r="F48" s="73"/>
      <c r="G48" s="73"/>
      <c r="H48" s="74"/>
    </row>
    <row r="49" spans="1:8" x14ac:dyDescent="0.25">
      <c r="A49" s="67"/>
      <c r="B49" s="68"/>
      <c r="C49" s="68"/>
      <c r="D49" s="72"/>
      <c r="E49" s="73"/>
      <c r="F49" s="73"/>
      <c r="G49" s="73"/>
      <c r="H49" s="74"/>
    </row>
    <row r="50" spans="1:8" x14ac:dyDescent="0.25">
      <c r="A50" s="67"/>
      <c r="B50" s="68"/>
      <c r="C50" s="68"/>
      <c r="D50" s="72"/>
      <c r="E50" s="73"/>
      <c r="F50" s="73"/>
      <c r="G50" s="73"/>
      <c r="H50" s="74"/>
    </row>
    <row r="51" spans="1:8" x14ac:dyDescent="0.25">
      <c r="A51" s="67" t="s">
        <v>39</v>
      </c>
      <c r="B51" s="68"/>
      <c r="C51" s="68"/>
      <c r="D51" s="72"/>
      <c r="E51" s="73"/>
      <c r="F51" s="73"/>
      <c r="G51" s="73"/>
      <c r="H51" s="74"/>
    </row>
    <row r="52" spans="1:8" x14ac:dyDescent="0.25">
      <c r="A52" s="67"/>
      <c r="B52" s="68"/>
      <c r="C52" s="68"/>
      <c r="D52" s="75"/>
      <c r="E52" s="76"/>
      <c r="F52" s="76"/>
      <c r="G52" s="76"/>
      <c r="H52" s="77"/>
    </row>
    <row r="53" spans="1:8" ht="18.75" x14ac:dyDescent="0.25">
      <c r="A53" s="67"/>
      <c r="B53" s="68"/>
      <c r="C53" s="68"/>
      <c r="D53" s="78" t="s">
        <v>40</v>
      </c>
      <c r="E53" s="79"/>
      <c r="F53" s="79"/>
      <c r="G53" s="79"/>
      <c r="H53" s="80"/>
    </row>
    <row r="54" spans="1:8" ht="19.5" thickBot="1" x14ac:dyDescent="0.3">
      <c r="A54" s="29"/>
      <c r="B54" s="29"/>
      <c r="C54" s="29"/>
      <c r="D54" s="29"/>
      <c r="E54" s="29"/>
      <c r="F54" s="29"/>
      <c r="G54" s="29"/>
      <c r="H54" s="29"/>
    </row>
    <row r="55" spans="1:8" ht="15.75" thickBot="1" x14ac:dyDescent="0.3">
      <c r="A55" s="83" t="s">
        <v>41</v>
      </c>
      <c r="B55" s="84"/>
      <c r="C55" s="84"/>
      <c r="D55" s="84"/>
      <c r="E55" s="84"/>
      <c r="F55" s="84"/>
      <c r="G55" s="84"/>
      <c r="H55" s="85"/>
    </row>
    <row r="56" spans="1:8" x14ac:dyDescent="0.25">
      <c r="A56" s="127" t="s">
        <v>42</v>
      </c>
      <c r="B56" s="100"/>
      <c r="C56" s="100"/>
      <c r="D56" s="100"/>
      <c r="E56" s="100"/>
      <c r="F56" s="128"/>
      <c r="G56" s="30"/>
      <c r="H56" s="31">
        <f>H28</f>
        <v>0</v>
      </c>
    </row>
    <row r="57" spans="1:8" x14ac:dyDescent="0.25">
      <c r="A57" s="129" t="s">
        <v>43</v>
      </c>
      <c r="B57" s="130"/>
      <c r="C57" s="130"/>
      <c r="D57" s="130"/>
      <c r="E57" s="130"/>
      <c r="F57" s="131"/>
      <c r="G57" s="32" t="e">
        <f>#REF!</f>
        <v>#REF!</v>
      </c>
      <c r="H57" s="33" t="e">
        <f>+H56*G57</f>
        <v>#REF!</v>
      </c>
    </row>
    <row r="58" spans="1:8" x14ac:dyDescent="0.25">
      <c r="A58" s="129" t="s">
        <v>44</v>
      </c>
      <c r="B58" s="130"/>
      <c r="C58" s="130"/>
      <c r="D58" s="130"/>
      <c r="E58" s="130"/>
      <c r="F58" s="131"/>
      <c r="G58" s="34"/>
      <c r="H58" s="33" t="e">
        <f>+H56+H57</f>
        <v>#REF!</v>
      </c>
    </row>
    <row r="59" spans="1:8" x14ac:dyDescent="0.25">
      <c r="A59" s="129" t="s">
        <v>45</v>
      </c>
      <c r="B59" s="130"/>
      <c r="C59" s="130"/>
      <c r="D59" s="130"/>
      <c r="E59" s="130"/>
      <c r="F59" s="131"/>
      <c r="G59" s="35"/>
      <c r="H59" s="33" t="e">
        <f>+H58/H6</f>
        <v>#REF!</v>
      </c>
    </row>
    <row r="60" spans="1:8" x14ac:dyDescent="0.25">
      <c r="A60" s="118" t="s">
        <v>46</v>
      </c>
      <c r="B60" s="119"/>
      <c r="C60" s="119"/>
      <c r="D60" s="119"/>
      <c r="E60" s="119"/>
      <c r="F60" s="119"/>
      <c r="G60" s="119"/>
      <c r="H60" s="36"/>
    </row>
    <row r="61" spans="1:8" x14ac:dyDescent="0.25">
      <c r="A61" s="118" t="s">
        <v>47</v>
      </c>
      <c r="B61" s="119"/>
      <c r="C61" s="119"/>
      <c r="D61" s="119"/>
      <c r="E61" s="119"/>
      <c r="F61" s="119"/>
      <c r="G61" s="119"/>
      <c r="H61" s="37"/>
    </row>
    <row r="62" spans="1:8" x14ac:dyDescent="0.25">
      <c r="A62" s="38" t="s">
        <v>48</v>
      </c>
      <c r="B62" s="39"/>
      <c r="C62" s="39"/>
      <c r="D62" s="39"/>
      <c r="E62" s="39"/>
      <c r="F62" s="39"/>
      <c r="G62" s="40" t="e">
        <f>+#REF!</f>
        <v>#REF!</v>
      </c>
      <c r="H62" s="37"/>
    </row>
    <row r="63" spans="1:8" x14ac:dyDescent="0.25">
      <c r="A63" s="38" t="s">
        <v>49</v>
      </c>
      <c r="B63" s="39"/>
      <c r="C63" s="39"/>
      <c r="D63" s="39"/>
      <c r="E63" s="39"/>
      <c r="F63" s="39"/>
      <c r="G63" s="39"/>
      <c r="H63" s="37"/>
    </row>
    <row r="64" spans="1:8" x14ac:dyDescent="0.25">
      <c r="A64" s="120" t="s">
        <v>50</v>
      </c>
      <c r="B64" s="121"/>
      <c r="C64" s="121"/>
      <c r="D64" s="121"/>
      <c r="E64" s="121"/>
      <c r="F64" s="121"/>
      <c r="G64" s="121"/>
      <c r="H64" s="41">
        <f>SUM(F9:F25)/H6</f>
        <v>303</v>
      </c>
    </row>
    <row r="65" spans="1:8" ht="15.75" thickBot="1" x14ac:dyDescent="0.3">
      <c r="A65" s="122" t="s">
        <v>51</v>
      </c>
      <c r="B65" s="123"/>
      <c r="C65" s="123"/>
      <c r="D65" s="123"/>
      <c r="E65" s="123"/>
      <c r="F65" s="123"/>
      <c r="G65" s="123"/>
      <c r="H65" s="42" t="e">
        <f>+H59/H64</f>
        <v>#REF!</v>
      </c>
    </row>
    <row r="66" spans="1:8" ht="15.75" thickBot="1" x14ac:dyDescent="0.3">
      <c r="A66" s="83" t="s">
        <v>52</v>
      </c>
      <c r="B66" s="84"/>
      <c r="C66" s="84"/>
      <c r="D66" s="84"/>
      <c r="E66" s="84"/>
      <c r="F66" s="84"/>
      <c r="G66" s="84"/>
      <c r="H66" s="85"/>
    </row>
    <row r="67" spans="1:8" x14ac:dyDescent="0.25">
      <c r="A67" s="124" t="s">
        <v>53</v>
      </c>
      <c r="B67" s="125"/>
      <c r="C67" s="125"/>
      <c r="D67" s="125"/>
      <c r="E67" s="125"/>
      <c r="F67" s="125"/>
      <c r="G67" s="126"/>
      <c r="H67" s="43"/>
    </row>
    <row r="68" spans="1:8" x14ac:dyDescent="0.25">
      <c r="A68" s="112" t="s">
        <v>54</v>
      </c>
      <c r="B68" s="113"/>
      <c r="C68" s="113"/>
      <c r="D68" s="113"/>
      <c r="E68" s="113"/>
      <c r="F68" s="113"/>
      <c r="G68" s="114"/>
      <c r="H68" s="44"/>
    </row>
    <row r="69" spans="1:8" ht="15.75" thickBot="1" x14ac:dyDescent="0.3">
      <c r="A69" s="106" t="s">
        <v>55</v>
      </c>
      <c r="B69" s="107"/>
      <c r="C69" s="107"/>
      <c r="D69" s="107"/>
      <c r="E69" s="107"/>
      <c r="F69" s="108"/>
      <c r="G69" s="45">
        <v>0.16</v>
      </c>
      <c r="H69" s="44"/>
    </row>
    <row r="70" spans="1:8" ht="15.75" thickBot="1" x14ac:dyDescent="0.3">
      <c r="A70" s="83" t="s">
        <v>56</v>
      </c>
      <c r="B70" s="84"/>
      <c r="C70" s="84"/>
      <c r="D70" s="84"/>
      <c r="E70" s="84"/>
      <c r="F70" s="84"/>
      <c r="G70" s="84"/>
      <c r="H70" s="85"/>
    </row>
    <row r="71" spans="1:8" x14ac:dyDescent="0.25">
      <c r="A71" s="109" t="s">
        <v>57</v>
      </c>
      <c r="B71" s="110"/>
      <c r="C71" s="110"/>
      <c r="D71" s="110"/>
      <c r="E71" s="110"/>
      <c r="F71" s="110"/>
      <c r="G71" s="111"/>
      <c r="H71" s="46"/>
    </row>
    <row r="72" spans="1:8" x14ac:dyDescent="0.25">
      <c r="A72" s="112"/>
      <c r="B72" s="113"/>
      <c r="C72" s="113"/>
      <c r="D72" s="113"/>
      <c r="E72" s="113"/>
      <c r="F72" s="113"/>
      <c r="G72" s="114"/>
      <c r="H72" s="44"/>
    </row>
    <row r="73" spans="1:8" x14ac:dyDescent="0.25">
      <c r="A73" s="112"/>
      <c r="B73" s="113"/>
      <c r="C73" s="113"/>
      <c r="D73" s="113"/>
      <c r="E73" s="113"/>
      <c r="F73" s="113"/>
      <c r="G73" s="114"/>
      <c r="H73" s="44"/>
    </row>
    <row r="74" spans="1:8" ht="15.75" thickBot="1" x14ac:dyDescent="0.3">
      <c r="A74" s="115"/>
      <c r="B74" s="116"/>
      <c r="C74" s="116"/>
      <c r="D74" s="116"/>
      <c r="E74" s="116"/>
      <c r="F74" s="116"/>
      <c r="G74" s="117"/>
      <c r="H74" s="47"/>
    </row>
    <row r="75" spans="1:8" ht="15.75" thickBot="1" x14ac:dyDescent="0.3">
      <c r="A75" s="83" t="s">
        <v>58</v>
      </c>
      <c r="B75" s="84"/>
      <c r="C75" s="84"/>
      <c r="D75" s="84"/>
      <c r="E75" s="84"/>
      <c r="F75" s="84"/>
      <c r="G75" s="84"/>
      <c r="H75" s="85"/>
    </row>
    <row r="76" spans="1:8" x14ac:dyDescent="0.25">
      <c r="A76" s="103"/>
      <c r="B76" s="104"/>
      <c r="C76" s="104"/>
      <c r="D76" s="104"/>
      <c r="E76" s="104"/>
      <c r="F76" s="104"/>
      <c r="G76" s="104"/>
      <c r="H76" s="105"/>
    </row>
    <row r="77" spans="1:8" x14ac:dyDescent="0.25">
      <c r="A77" s="48"/>
      <c r="B77" s="49"/>
      <c r="C77" s="49"/>
      <c r="D77" s="49"/>
      <c r="E77" s="49"/>
      <c r="F77" s="49"/>
      <c r="G77" s="49"/>
      <c r="H77" s="50"/>
    </row>
    <row r="78" spans="1:8" x14ac:dyDescent="0.25">
      <c r="A78" s="48"/>
      <c r="B78" s="49"/>
      <c r="C78" s="49"/>
      <c r="D78" s="49"/>
      <c r="E78" s="49"/>
      <c r="F78" s="49"/>
      <c r="G78" s="49"/>
      <c r="H78" s="50"/>
    </row>
    <row r="79" spans="1:8" x14ac:dyDescent="0.25">
      <c r="A79" s="48"/>
      <c r="B79" s="49"/>
      <c r="C79" s="49"/>
      <c r="D79" s="49"/>
      <c r="E79" s="49"/>
      <c r="F79" s="49"/>
      <c r="G79" s="49"/>
      <c r="H79" s="50"/>
    </row>
    <row r="80" spans="1:8" x14ac:dyDescent="0.25">
      <c r="A80" s="48"/>
      <c r="B80" s="49"/>
      <c r="C80" s="49"/>
      <c r="D80" s="49"/>
      <c r="E80" s="49"/>
      <c r="F80" s="49"/>
      <c r="G80" s="49"/>
      <c r="H80" s="50"/>
    </row>
    <row r="81" spans="1:9" x14ac:dyDescent="0.25">
      <c r="A81" s="48"/>
      <c r="B81" s="49"/>
      <c r="C81" s="49"/>
      <c r="D81" s="49"/>
      <c r="E81" s="49"/>
      <c r="F81" s="49"/>
      <c r="G81" s="49"/>
      <c r="H81" s="50"/>
    </row>
    <row r="82" spans="1:9" x14ac:dyDescent="0.25">
      <c r="A82" s="48"/>
      <c r="B82" s="49"/>
      <c r="C82" s="49"/>
      <c r="D82" s="49"/>
      <c r="E82" s="49"/>
      <c r="F82" s="49"/>
      <c r="G82" s="49"/>
      <c r="H82" s="50"/>
    </row>
    <row r="83" spans="1:9" x14ac:dyDescent="0.25">
      <c r="A83" s="48"/>
      <c r="B83" s="49"/>
      <c r="C83" s="49"/>
      <c r="D83" s="49"/>
      <c r="E83" s="49"/>
      <c r="F83" s="49"/>
      <c r="G83" s="49"/>
      <c r="H83" s="50"/>
    </row>
    <row r="84" spans="1:9" x14ac:dyDescent="0.25">
      <c r="A84" s="48"/>
      <c r="B84" s="49"/>
      <c r="C84" s="49"/>
      <c r="D84" s="49"/>
      <c r="E84" s="49"/>
      <c r="F84" s="49"/>
      <c r="G84" s="49"/>
      <c r="H84" s="50"/>
    </row>
    <row r="85" spans="1:9" x14ac:dyDescent="0.25">
      <c r="A85" s="51"/>
      <c r="B85" s="52"/>
      <c r="C85" s="52"/>
      <c r="D85" s="52"/>
      <c r="E85" s="52"/>
      <c r="F85" s="52"/>
      <c r="G85" s="52"/>
      <c r="H85" s="53"/>
    </row>
    <row r="86" spans="1:9" ht="15.75" thickBot="1" x14ac:dyDescent="0.3">
      <c r="A86" s="54"/>
      <c r="B86" s="55"/>
      <c r="C86" s="55"/>
      <c r="D86" s="55"/>
      <c r="E86" s="55"/>
      <c r="F86" s="55"/>
      <c r="G86" s="55"/>
      <c r="H86" s="56"/>
    </row>
    <row r="87" spans="1:9" ht="15.75" thickBot="1" x14ac:dyDescent="0.3"/>
    <row r="88" spans="1:9" ht="20.25" x14ac:dyDescent="0.25">
      <c r="B88" s="89" t="s">
        <v>0</v>
      </c>
      <c r="C88" s="90"/>
      <c r="D88" s="90"/>
      <c r="E88" s="90"/>
      <c r="F88" s="90"/>
      <c r="G88" s="90"/>
      <c r="H88" s="90"/>
      <c r="I88" s="91"/>
    </row>
    <row r="89" spans="1:9" ht="15.75" x14ac:dyDescent="0.25">
      <c r="B89" s="92" t="s">
        <v>1</v>
      </c>
      <c r="C89" s="93"/>
      <c r="D89" s="93"/>
      <c r="E89" s="93"/>
      <c r="F89" s="93"/>
      <c r="G89" s="93"/>
      <c r="H89" s="93"/>
      <c r="I89" s="94"/>
    </row>
    <row r="90" spans="1:9" ht="16.5" thickBot="1" x14ac:dyDescent="0.3">
      <c r="B90" s="95" t="s">
        <v>2</v>
      </c>
      <c r="C90" s="96"/>
      <c r="D90" s="96"/>
      <c r="E90" s="96"/>
      <c r="F90" s="96"/>
      <c r="G90" s="96"/>
      <c r="H90" s="96"/>
      <c r="I90" s="97"/>
    </row>
    <row r="91" spans="1:9" x14ac:dyDescent="0.25">
      <c r="B91" s="98" t="s">
        <v>3</v>
      </c>
      <c r="C91" s="99"/>
      <c r="D91" s="100" t="s">
        <v>59</v>
      </c>
      <c r="E91" s="100"/>
      <c r="F91" s="100"/>
      <c r="G91" s="100"/>
      <c r="H91" s="100"/>
      <c r="I91" s="101"/>
    </row>
    <row r="92" spans="1:9" x14ac:dyDescent="0.25">
      <c r="B92" s="1" t="s">
        <v>5</v>
      </c>
      <c r="C92" s="102"/>
      <c r="D92" s="102"/>
      <c r="E92" s="102"/>
      <c r="F92" s="2" t="s">
        <v>6</v>
      </c>
      <c r="G92" s="3"/>
      <c r="H92" s="4" t="s">
        <v>7</v>
      </c>
      <c r="I92" s="5"/>
    </row>
    <row r="93" spans="1:9" ht="15.75" thickBot="1" x14ac:dyDescent="0.3">
      <c r="B93" s="6" t="s">
        <v>8</v>
      </c>
      <c r="C93" s="86"/>
      <c r="D93" s="86"/>
      <c r="E93" s="86"/>
      <c r="F93" s="7" t="s">
        <v>9</v>
      </c>
      <c r="G93" s="8"/>
      <c r="H93" s="9" t="s">
        <v>10</v>
      </c>
      <c r="I93" s="10">
        <v>1</v>
      </c>
    </row>
    <row r="94" spans="1:9" ht="15.75" thickBot="1" x14ac:dyDescent="0.3">
      <c r="B94" s="83" t="s">
        <v>11</v>
      </c>
      <c r="C94" s="84"/>
      <c r="D94" s="84"/>
      <c r="E94" s="84"/>
      <c r="F94" s="84"/>
      <c r="G94" s="84"/>
      <c r="H94" s="84"/>
      <c r="I94" s="85"/>
    </row>
    <row r="95" spans="1:9" ht="30" x14ac:dyDescent="0.25">
      <c r="B95" s="11" t="s">
        <v>12</v>
      </c>
      <c r="C95" s="87" t="s">
        <v>13</v>
      </c>
      <c r="D95" s="87"/>
      <c r="E95" s="88"/>
      <c r="F95" s="12" t="s">
        <v>14</v>
      </c>
      <c r="G95" s="13" t="s">
        <v>15</v>
      </c>
      <c r="H95" s="14" t="s">
        <v>16</v>
      </c>
      <c r="I95" s="15" t="s">
        <v>17</v>
      </c>
    </row>
    <row r="96" spans="1:9" x14ac:dyDescent="0.25">
      <c r="B96" s="16"/>
      <c r="C96" s="81" t="s">
        <v>60</v>
      </c>
      <c r="D96" s="82"/>
      <c r="E96" s="82"/>
      <c r="F96" s="17" t="s">
        <v>19</v>
      </c>
      <c r="G96" s="18">
        <v>80</v>
      </c>
      <c r="H96" s="19">
        <f>IF($A96="",0,VLOOKUP($A96,[1]Formato!#REF!,7))</f>
        <v>0</v>
      </c>
      <c r="I96" s="20">
        <f t="shared" ref="I96:I114" si="1">+G96*H96</f>
        <v>0</v>
      </c>
    </row>
    <row r="97" spans="2:9" x14ac:dyDescent="0.25">
      <c r="B97" s="16"/>
      <c r="C97" s="81" t="s">
        <v>61</v>
      </c>
      <c r="D97" s="82"/>
      <c r="E97" s="82"/>
      <c r="F97" s="17" t="s">
        <v>19</v>
      </c>
      <c r="G97" s="18">
        <v>20</v>
      </c>
      <c r="H97" s="19">
        <f>IF($A97="",0,VLOOKUP($A97,[1]Formato!#REF!,7))</f>
        <v>0</v>
      </c>
      <c r="I97" s="20">
        <f t="shared" si="1"/>
        <v>0</v>
      </c>
    </row>
    <row r="98" spans="2:9" x14ac:dyDescent="0.25">
      <c r="B98" s="16"/>
      <c r="C98" s="81" t="s">
        <v>62</v>
      </c>
      <c r="D98" s="82"/>
      <c r="E98" s="82"/>
      <c r="F98" s="17" t="s">
        <v>19</v>
      </c>
      <c r="G98" s="18">
        <v>20</v>
      </c>
      <c r="H98" s="19">
        <f>IF($A98="",0,VLOOKUP($A98,[1]Formato!#REF!,7))</f>
        <v>0</v>
      </c>
      <c r="I98" s="21">
        <f t="shared" si="1"/>
        <v>0</v>
      </c>
    </row>
    <row r="99" spans="2:9" x14ac:dyDescent="0.25">
      <c r="B99" s="16"/>
      <c r="C99" s="81" t="s">
        <v>28</v>
      </c>
      <c r="D99" s="82"/>
      <c r="E99" s="82"/>
      <c r="F99" s="17" t="s">
        <v>19</v>
      </c>
      <c r="G99" s="18">
        <v>20</v>
      </c>
      <c r="H99" s="19">
        <f>IF($A99="",0,VLOOKUP($A99,[1]Formato!#REF!,7))</f>
        <v>0</v>
      </c>
      <c r="I99" s="21">
        <f t="shared" si="1"/>
        <v>0</v>
      </c>
    </row>
    <row r="100" spans="2:9" x14ac:dyDescent="0.25">
      <c r="B100" s="16"/>
      <c r="C100" s="81" t="s">
        <v>63</v>
      </c>
      <c r="D100" s="82"/>
      <c r="E100" s="82"/>
      <c r="F100" s="17" t="s">
        <v>19</v>
      </c>
      <c r="G100" s="18">
        <v>2</v>
      </c>
      <c r="H100" s="19">
        <f>IF($A100="",0,VLOOKUP($A100,[1]Formato!#REF!,7))</f>
        <v>0</v>
      </c>
      <c r="I100" s="21">
        <f t="shared" si="1"/>
        <v>0</v>
      </c>
    </row>
    <row r="101" spans="2:9" x14ac:dyDescent="0.25">
      <c r="B101" s="16"/>
      <c r="C101" s="81" t="s">
        <v>64</v>
      </c>
      <c r="D101" s="82"/>
      <c r="E101" s="82"/>
      <c r="F101" s="17" t="s">
        <v>19</v>
      </c>
      <c r="G101" s="18">
        <v>10</v>
      </c>
      <c r="H101" s="19">
        <f>IF($A101="",0,VLOOKUP($A101,[1]Formato!#REF!,7))</f>
        <v>0</v>
      </c>
      <c r="I101" s="21">
        <f t="shared" si="1"/>
        <v>0</v>
      </c>
    </row>
    <row r="102" spans="2:9" x14ac:dyDescent="0.25">
      <c r="B102" s="16"/>
      <c r="C102" s="81" t="s">
        <v>65</v>
      </c>
      <c r="D102" s="82"/>
      <c r="E102" s="82"/>
      <c r="F102" s="17" t="s">
        <v>19</v>
      </c>
      <c r="G102" s="18">
        <v>10</v>
      </c>
      <c r="H102" s="19">
        <f>IF($A102="",0,VLOOKUP($A102,[1]Formato!#REF!,7))</f>
        <v>0</v>
      </c>
      <c r="I102" s="21">
        <f t="shared" si="1"/>
        <v>0</v>
      </c>
    </row>
    <row r="103" spans="2:9" x14ac:dyDescent="0.25">
      <c r="B103" s="16"/>
      <c r="C103" s="81" t="s">
        <v>27</v>
      </c>
      <c r="D103" s="82"/>
      <c r="E103" s="82"/>
      <c r="F103" s="17" t="s">
        <v>19</v>
      </c>
      <c r="G103" s="18">
        <v>2</v>
      </c>
      <c r="H103" s="19">
        <f>IF($A103="",0,VLOOKUP($A103,[1]Formato!#REF!,7))</f>
        <v>0</v>
      </c>
      <c r="I103" s="21">
        <f t="shared" si="1"/>
        <v>0</v>
      </c>
    </row>
    <row r="104" spans="2:9" x14ac:dyDescent="0.25">
      <c r="B104" s="16"/>
      <c r="C104" s="81" t="s">
        <v>29</v>
      </c>
      <c r="D104" s="82"/>
      <c r="E104" s="82"/>
      <c r="F104" s="17" t="s">
        <v>19</v>
      </c>
      <c r="G104" s="18">
        <v>1</v>
      </c>
      <c r="H104" s="19">
        <f>IF($A104="",0,VLOOKUP($A104,[1]Formato!#REF!,7))</f>
        <v>0</v>
      </c>
      <c r="I104" s="21">
        <f t="shared" si="1"/>
        <v>0</v>
      </c>
    </row>
    <row r="105" spans="2:9" x14ac:dyDescent="0.25">
      <c r="B105" s="16"/>
      <c r="C105" s="81" t="s">
        <v>66</v>
      </c>
      <c r="D105" s="82"/>
      <c r="E105" s="82"/>
      <c r="F105" s="17" t="s">
        <v>19</v>
      </c>
      <c r="G105" s="18">
        <v>20</v>
      </c>
      <c r="H105" s="19">
        <f>IF($A105="",0,VLOOKUP($A105,[1]Formato!#REF!,7))</f>
        <v>0</v>
      </c>
      <c r="I105" s="21">
        <f t="shared" si="1"/>
        <v>0</v>
      </c>
    </row>
    <row r="106" spans="2:9" x14ac:dyDescent="0.25">
      <c r="B106" s="16"/>
      <c r="C106" s="81" t="s">
        <v>67</v>
      </c>
      <c r="D106" s="82"/>
      <c r="E106" s="82"/>
      <c r="F106" s="17" t="s">
        <v>22</v>
      </c>
      <c r="G106" s="18">
        <v>50</v>
      </c>
      <c r="H106" s="19">
        <f>IF($A106="",0,VLOOKUP($A106,[1]Formato!#REF!,7))</f>
        <v>0</v>
      </c>
      <c r="I106" s="21">
        <f t="shared" si="1"/>
        <v>0</v>
      </c>
    </row>
    <row r="107" spans="2:9" x14ac:dyDescent="0.25">
      <c r="B107" s="16"/>
      <c r="C107" s="81" t="s">
        <v>68</v>
      </c>
      <c r="D107" s="82"/>
      <c r="E107" s="82"/>
      <c r="F107" s="17" t="s">
        <v>19</v>
      </c>
      <c r="G107" s="18">
        <v>30</v>
      </c>
      <c r="H107" s="19">
        <f>IF($A107="",0,VLOOKUP($A107,[1]Formato!#REF!,7))</f>
        <v>0</v>
      </c>
      <c r="I107" s="21">
        <f t="shared" si="1"/>
        <v>0</v>
      </c>
    </row>
    <row r="108" spans="2:9" x14ac:dyDescent="0.25">
      <c r="B108" s="16"/>
      <c r="C108" s="81"/>
      <c r="D108" s="82"/>
      <c r="E108" s="82"/>
      <c r="F108" s="17"/>
      <c r="G108" s="18"/>
      <c r="H108" s="19">
        <f>IF($A108="",0,VLOOKUP($A108,[1]Formato!#REF!,7))</f>
        <v>0</v>
      </c>
      <c r="I108" s="21">
        <f t="shared" si="1"/>
        <v>0</v>
      </c>
    </row>
    <row r="109" spans="2:9" x14ac:dyDescent="0.25">
      <c r="B109" s="16"/>
      <c r="C109" s="81"/>
      <c r="D109" s="82"/>
      <c r="E109" s="82"/>
      <c r="F109" s="17"/>
      <c r="G109" s="18"/>
      <c r="H109" s="19">
        <f>IF($A109="",0,VLOOKUP($A109,[1]Formato!#REF!,7))</f>
        <v>0</v>
      </c>
      <c r="I109" s="21">
        <f t="shared" si="1"/>
        <v>0</v>
      </c>
    </row>
    <row r="110" spans="2:9" x14ac:dyDescent="0.25">
      <c r="B110" s="16"/>
      <c r="C110" s="81"/>
      <c r="D110" s="82"/>
      <c r="E110" s="82"/>
      <c r="F110" s="17"/>
      <c r="G110" s="18"/>
      <c r="H110" s="19">
        <f>IF($A110="",0,VLOOKUP($A110,[1]Formato!#REF!,7))</f>
        <v>0</v>
      </c>
      <c r="I110" s="21">
        <f t="shared" si="1"/>
        <v>0</v>
      </c>
    </row>
    <row r="111" spans="2:9" x14ac:dyDescent="0.25">
      <c r="B111" s="16"/>
      <c r="C111" s="81"/>
      <c r="D111" s="82"/>
      <c r="E111" s="82"/>
      <c r="F111" s="17"/>
      <c r="G111" s="18"/>
      <c r="H111" s="19">
        <f>IF($A111="",0,VLOOKUP($A111,[1]Formato!#REF!,7))</f>
        <v>0</v>
      </c>
      <c r="I111" s="21">
        <f t="shared" si="1"/>
        <v>0</v>
      </c>
    </row>
    <row r="112" spans="2:9" x14ac:dyDescent="0.25">
      <c r="B112" s="16"/>
      <c r="C112" s="81"/>
      <c r="D112" s="82"/>
      <c r="E112" s="82"/>
      <c r="F112" s="17"/>
      <c r="G112" s="18"/>
      <c r="H112" s="19">
        <f>IF($A112="",0,VLOOKUP($A112,[1]Formato!#REF!,7))</f>
        <v>0</v>
      </c>
      <c r="I112" s="21">
        <f t="shared" si="1"/>
        <v>0</v>
      </c>
    </row>
    <row r="113" spans="2:9" x14ac:dyDescent="0.25">
      <c r="B113" s="16"/>
      <c r="C113" s="81"/>
      <c r="D113" s="82"/>
      <c r="E113" s="82"/>
      <c r="F113" s="17"/>
      <c r="G113" s="18"/>
      <c r="H113" s="19">
        <f>IF($A113="",0,VLOOKUP($A113,[1]Formato!#REF!,7))</f>
        <v>0</v>
      </c>
      <c r="I113" s="21">
        <f t="shared" si="1"/>
        <v>0</v>
      </c>
    </row>
    <row r="114" spans="2:9" x14ac:dyDescent="0.25">
      <c r="B114" s="16"/>
      <c r="C114" s="81"/>
      <c r="D114" s="82"/>
      <c r="E114" s="82"/>
      <c r="F114" s="3"/>
      <c r="G114" s="23"/>
      <c r="H114" s="24">
        <f>IF($A114="",0,VLOOKUP($A114,[1]Formato!#REF!,7))</f>
        <v>0</v>
      </c>
      <c r="I114" s="20">
        <f t="shared" si="1"/>
        <v>0</v>
      </c>
    </row>
    <row r="115" spans="2:9" ht="15.75" thickBot="1" x14ac:dyDescent="0.3">
      <c r="B115" s="57" t="s">
        <v>30</v>
      </c>
      <c r="C115" s="58"/>
      <c r="D115" s="58"/>
      <c r="E115" s="58"/>
      <c r="F115" s="58"/>
      <c r="G115" s="58"/>
      <c r="H115" s="59"/>
      <c r="I115" s="25">
        <f>SUM(I96:I114)</f>
        <v>0</v>
      </c>
    </row>
    <row r="116" spans="2:9" ht="15.75" thickBot="1" x14ac:dyDescent="0.3">
      <c r="B116" s="83" t="s">
        <v>31</v>
      </c>
      <c r="C116" s="84"/>
      <c r="D116" s="84"/>
      <c r="E116" s="84"/>
      <c r="F116" s="84"/>
      <c r="G116" s="84"/>
      <c r="H116" s="84"/>
      <c r="I116" s="85"/>
    </row>
    <row r="117" spans="2:9" x14ac:dyDescent="0.25">
      <c r="B117" s="16"/>
      <c r="C117" s="81" t="str">
        <f>IF($A117="","",VLOOKUP($A117,[1]Formato!#REF!,2))</f>
        <v/>
      </c>
      <c r="D117" s="82"/>
      <c r="E117" s="82"/>
      <c r="F117" s="17" t="str">
        <f>IF($A117="","",VLOOKUP($A117,[1]Formato!#REF!,6))</f>
        <v/>
      </c>
      <c r="G117" s="18"/>
      <c r="H117" s="19">
        <f>IF($A117="",0,VLOOKUP($A117,[1]Formato!#REF!,7))</f>
        <v>0</v>
      </c>
      <c r="I117" s="21">
        <f>+G117*I98</f>
        <v>0</v>
      </c>
    </row>
    <row r="118" spans="2:9" x14ac:dyDescent="0.25">
      <c r="B118" s="16"/>
      <c r="C118" s="81" t="str">
        <f>IF($A118="","",VLOOKUP($A118,[1]Formato!#REF!,2))</f>
        <v/>
      </c>
      <c r="D118" s="82"/>
      <c r="E118" s="82"/>
      <c r="F118" s="17" t="str">
        <f>IF($A118="","",VLOOKUP($A118,[1]Formato!#REF!,6))</f>
        <v/>
      </c>
      <c r="G118" s="18"/>
      <c r="H118" s="19">
        <f>IF($A118="",0,VLOOKUP($A118,[1]Formato!#REF!,7))</f>
        <v>0</v>
      </c>
      <c r="I118" s="21">
        <f>+G118*I107</f>
        <v>0</v>
      </c>
    </row>
    <row r="119" spans="2:9" x14ac:dyDescent="0.25">
      <c r="B119" s="16"/>
      <c r="C119" s="81" t="str">
        <f>IF($A119="","",VLOOKUP($A119,[1]Formato!#REF!,2))</f>
        <v/>
      </c>
      <c r="D119" s="82"/>
      <c r="E119" s="82"/>
      <c r="F119" s="17" t="str">
        <f>IF($A119="","",VLOOKUP($A119,[1]Formato!#REF!,6))</f>
        <v/>
      </c>
      <c r="G119" s="18"/>
      <c r="H119" s="19">
        <f>IF($A119="",0,VLOOKUP($A119,[1]Formato!#REF!,7))</f>
        <v>0</v>
      </c>
      <c r="I119" s="21">
        <f>+G119*I108</f>
        <v>0</v>
      </c>
    </row>
    <row r="120" spans="2:9" x14ac:dyDescent="0.25">
      <c r="B120" s="16"/>
      <c r="C120" s="81" t="str">
        <f>IF($A120="","",VLOOKUP($A120,[1]Formato!#REF!,2))</f>
        <v/>
      </c>
      <c r="D120" s="82"/>
      <c r="E120" s="82"/>
      <c r="F120" s="17" t="str">
        <f>IF($A120="","",VLOOKUP($A120,[1]Formato!#REF!,6))</f>
        <v/>
      </c>
      <c r="G120" s="18"/>
      <c r="H120" s="19">
        <f>IF($A120="",0,VLOOKUP($A120,[1]Formato!#REF!,7))</f>
        <v>0</v>
      </c>
      <c r="I120" s="21">
        <f>+G120*I109</f>
        <v>0</v>
      </c>
    </row>
    <row r="121" spans="2:9" x14ac:dyDescent="0.25">
      <c r="B121" s="16"/>
      <c r="C121" s="81" t="str">
        <f>IF($A121="","",VLOOKUP($A121,[1]Formato!#REF!,2))</f>
        <v/>
      </c>
      <c r="D121" s="82"/>
      <c r="E121" s="82"/>
      <c r="F121" s="17" t="str">
        <f>IF($A121="","",VLOOKUP($A121,[1]Formato!#REF!,6))</f>
        <v/>
      </c>
      <c r="G121" s="18"/>
      <c r="H121" s="19">
        <f>IF($A121="",0,VLOOKUP($A121,[1]Formato!#REF!,7))</f>
        <v>0</v>
      </c>
      <c r="I121" s="21">
        <f>+G121*I110</f>
        <v>0</v>
      </c>
    </row>
    <row r="122" spans="2:9" x14ac:dyDescent="0.25">
      <c r="B122" s="16"/>
      <c r="C122" s="82" t="str">
        <f>IF($A122="","",VLOOKUP($A122,[1]Formato!#REF!,2))</f>
        <v/>
      </c>
      <c r="D122" s="82"/>
      <c r="E122" s="82"/>
      <c r="F122" s="26" t="str">
        <f>IF($A122="","",VLOOKUP($A122,[1]Formato!#REF!,6))</f>
        <v/>
      </c>
      <c r="G122" s="27"/>
      <c r="H122" s="28">
        <f>IF($A122="",0,VLOOKUP($A122,[1]Formato!#REF!,7))</f>
        <v>0</v>
      </c>
      <c r="I122" s="20">
        <f>+G122*I111</f>
        <v>0</v>
      </c>
    </row>
    <row r="123" spans="2:9" ht="15.75" thickBot="1" x14ac:dyDescent="0.3">
      <c r="B123" s="57" t="s">
        <v>32</v>
      </c>
      <c r="C123" s="58"/>
      <c r="D123" s="58"/>
      <c r="E123" s="58"/>
      <c r="F123" s="58"/>
      <c r="G123" s="58"/>
      <c r="H123" s="59"/>
      <c r="I123" s="25">
        <f>SUM(I117:I122)</f>
        <v>0</v>
      </c>
    </row>
    <row r="124" spans="2:9" x14ac:dyDescent="0.25">
      <c r="B124" s="60" t="s">
        <v>33</v>
      </c>
      <c r="C124" s="61"/>
      <c r="D124" s="61"/>
      <c r="E124" s="61"/>
      <c r="F124" s="61"/>
      <c r="G124" s="61"/>
      <c r="H124" s="61"/>
      <c r="I124" s="62"/>
    </row>
    <row r="125" spans="2:9" x14ac:dyDescent="0.25">
      <c r="B125" s="63" t="s">
        <v>34</v>
      </c>
      <c r="C125" s="64"/>
      <c r="D125" s="64"/>
      <c r="E125" s="64"/>
      <c r="F125" s="64"/>
      <c r="G125" s="64"/>
      <c r="H125" s="64"/>
      <c r="I125" s="65"/>
    </row>
    <row r="126" spans="2:9" x14ac:dyDescent="0.25">
      <c r="B126" s="66"/>
      <c r="C126" s="64"/>
      <c r="D126" s="64"/>
      <c r="E126" s="64"/>
      <c r="F126" s="64"/>
      <c r="G126" s="64"/>
      <c r="H126" s="64"/>
      <c r="I126" s="65"/>
    </row>
    <row r="127" spans="2:9" x14ac:dyDescent="0.25">
      <c r="B127" s="66"/>
      <c r="C127" s="64"/>
      <c r="D127" s="64"/>
      <c r="E127" s="64"/>
      <c r="F127" s="64"/>
      <c r="G127" s="64"/>
      <c r="H127" s="64"/>
      <c r="I127" s="65"/>
    </row>
    <row r="128" spans="2:9" x14ac:dyDescent="0.25">
      <c r="B128" s="67" t="s">
        <v>35</v>
      </c>
      <c r="C128" s="68"/>
      <c r="D128" s="68"/>
      <c r="E128" s="69" t="s">
        <v>36</v>
      </c>
      <c r="F128" s="70"/>
      <c r="G128" s="70"/>
      <c r="H128" s="70"/>
      <c r="I128" s="71"/>
    </row>
    <row r="129" spans="2:9" x14ac:dyDescent="0.25">
      <c r="B129" s="67"/>
      <c r="C129" s="68"/>
      <c r="D129" s="68"/>
      <c r="E129" s="72"/>
      <c r="F129" s="73"/>
      <c r="G129" s="73"/>
      <c r="H129" s="73"/>
      <c r="I129" s="74"/>
    </row>
    <row r="130" spans="2:9" x14ac:dyDescent="0.25">
      <c r="B130" s="67"/>
      <c r="C130" s="68"/>
      <c r="D130" s="68"/>
      <c r="E130" s="72"/>
      <c r="F130" s="73"/>
      <c r="G130" s="73"/>
      <c r="H130" s="73"/>
      <c r="I130" s="74"/>
    </row>
    <row r="131" spans="2:9" x14ac:dyDescent="0.25">
      <c r="B131" s="67" t="s">
        <v>37</v>
      </c>
      <c r="C131" s="68"/>
      <c r="D131" s="68"/>
      <c r="E131" s="72"/>
      <c r="F131" s="73"/>
      <c r="G131" s="73"/>
      <c r="H131" s="73"/>
      <c r="I131" s="74"/>
    </row>
    <row r="132" spans="2:9" x14ac:dyDescent="0.25">
      <c r="B132" s="67"/>
      <c r="C132" s="68"/>
      <c r="D132" s="68"/>
      <c r="E132" s="72"/>
      <c r="F132" s="73"/>
      <c r="G132" s="73"/>
      <c r="H132" s="73"/>
      <c r="I132" s="74"/>
    </row>
    <row r="133" spans="2:9" x14ac:dyDescent="0.25">
      <c r="B133" s="67"/>
      <c r="C133" s="68"/>
      <c r="D133" s="68"/>
      <c r="E133" s="72"/>
      <c r="F133" s="73"/>
      <c r="G133" s="73"/>
      <c r="H133" s="73"/>
      <c r="I133" s="74"/>
    </row>
    <row r="134" spans="2:9" x14ac:dyDescent="0.25">
      <c r="B134" s="67"/>
      <c r="C134" s="68"/>
      <c r="D134" s="68"/>
      <c r="E134" s="72"/>
      <c r="F134" s="73"/>
      <c r="G134" s="73"/>
      <c r="H134" s="73"/>
      <c r="I134" s="74"/>
    </row>
    <row r="135" spans="2:9" x14ac:dyDescent="0.25">
      <c r="B135" s="67" t="s">
        <v>38</v>
      </c>
      <c r="C135" s="68"/>
      <c r="D135" s="68"/>
      <c r="E135" s="72"/>
      <c r="F135" s="73"/>
      <c r="G135" s="73"/>
      <c r="H135" s="73"/>
      <c r="I135" s="74"/>
    </row>
    <row r="136" spans="2:9" x14ac:dyDescent="0.25">
      <c r="B136" s="67"/>
      <c r="C136" s="68"/>
      <c r="D136" s="68"/>
      <c r="E136" s="72"/>
      <c r="F136" s="73"/>
      <c r="G136" s="73"/>
      <c r="H136" s="73"/>
      <c r="I136" s="74"/>
    </row>
    <row r="137" spans="2:9" x14ac:dyDescent="0.25">
      <c r="B137" s="67"/>
      <c r="C137" s="68"/>
      <c r="D137" s="68"/>
      <c r="E137" s="72"/>
      <c r="F137" s="73"/>
      <c r="G137" s="73"/>
      <c r="H137" s="73"/>
      <c r="I137" s="74"/>
    </row>
    <row r="138" spans="2:9" x14ac:dyDescent="0.25">
      <c r="B138" s="67" t="s">
        <v>39</v>
      </c>
      <c r="C138" s="68"/>
      <c r="D138" s="68"/>
      <c r="E138" s="72"/>
      <c r="F138" s="73"/>
      <c r="G138" s="73"/>
      <c r="H138" s="73"/>
      <c r="I138" s="74"/>
    </row>
    <row r="139" spans="2:9" x14ac:dyDescent="0.25">
      <c r="B139" s="67"/>
      <c r="C139" s="68"/>
      <c r="D139" s="68"/>
      <c r="E139" s="75"/>
      <c r="F139" s="76"/>
      <c r="G139" s="76"/>
      <c r="H139" s="76"/>
      <c r="I139" s="77"/>
    </row>
    <row r="140" spans="2:9" ht="18.75" x14ac:dyDescent="0.25">
      <c r="B140" s="67"/>
      <c r="C140" s="68"/>
      <c r="D140" s="68"/>
      <c r="E140" s="78" t="s">
        <v>40</v>
      </c>
      <c r="F140" s="79"/>
      <c r="G140" s="79"/>
      <c r="H140" s="79"/>
      <c r="I140" s="80"/>
    </row>
    <row r="141" spans="2:9" ht="15.75" thickBot="1" x14ac:dyDescent="0.3"/>
    <row r="142" spans="2:9" ht="20.25" x14ac:dyDescent="0.25">
      <c r="B142" s="89" t="s">
        <v>0</v>
      </c>
      <c r="C142" s="90"/>
      <c r="D142" s="90"/>
      <c r="E142" s="90"/>
      <c r="F142" s="90"/>
      <c r="G142" s="90"/>
      <c r="H142" s="90"/>
      <c r="I142" s="91"/>
    </row>
    <row r="143" spans="2:9" ht="15.75" x14ac:dyDescent="0.25">
      <c r="B143" s="92" t="s">
        <v>1</v>
      </c>
      <c r="C143" s="93"/>
      <c r="D143" s="93"/>
      <c r="E143" s="93"/>
      <c r="F143" s="93"/>
      <c r="G143" s="93"/>
      <c r="H143" s="93"/>
      <c r="I143" s="94"/>
    </row>
    <row r="144" spans="2:9" ht="16.5" thickBot="1" x14ac:dyDescent="0.3">
      <c r="B144" s="95" t="s">
        <v>2</v>
      </c>
      <c r="C144" s="96"/>
      <c r="D144" s="96"/>
      <c r="E144" s="96"/>
      <c r="F144" s="96"/>
      <c r="G144" s="96"/>
      <c r="H144" s="96"/>
      <c r="I144" s="97"/>
    </row>
    <row r="145" spans="2:9" x14ac:dyDescent="0.25">
      <c r="B145" s="98" t="s">
        <v>3</v>
      </c>
      <c r="C145" s="99"/>
      <c r="D145" s="100" t="s">
        <v>69</v>
      </c>
      <c r="E145" s="100"/>
      <c r="F145" s="100"/>
      <c r="G145" s="100"/>
      <c r="H145" s="100"/>
      <c r="I145" s="101"/>
    </row>
    <row r="146" spans="2:9" x14ac:dyDescent="0.25">
      <c r="B146" s="1" t="s">
        <v>5</v>
      </c>
      <c r="C146" s="102"/>
      <c r="D146" s="102"/>
      <c r="E146" s="102"/>
      <c r="F146" s="2" t="s">
        <v>6</v>
      </c>
      <c r="G146" s="3"/>
      <c r="H146" s="4" t="s">
        <v>7</v>
      </c>
      <c r="I146" s="5"/>
    </row>
    <row r="147" spans="2:9" ht="15.75" thickBot="1" x14ac:dyDescent="0.3">
      <c r="B147" s="6" t="s">
        <v>8</v>
      </c>
      <c r="C147" s="86"/>
      <c r="D147" s="86"/>
      <c r="E147" s="86"/>
      <c r="F147" s="7" t="s">
        <v>9</v>
      </c>
      <c r="G147" s="8"/>
      <c r="H147" s="9" t="s">
        <v>10</v>
      </c>
      <c r="I147" s="10"/>
    </row>
    <row r="148" spans="2:9" ht="15.75" thickBot="1" x14ac:dyDescent="0.3">
      <c r="B148" s="83" t="s">
        <v>11</v>
      </c>
      <c r="C148" s="84"/>
      <c r="D148" s="84"/>
      <c r="E148" s="84"/>
      <c r="F148" s="84"/>
      <c r="G148" s="84"/>
      <c r="H148" s="84"/>
      <c r="I148" s="85"/>
    </row>
    <row r="149" spans="2:9" ht="30" x14ac:dyDescent="0.25">
      <c r="B149" s="11" t="s">
        <v>12</v>
      </c>
      <c r="C149" s="87" t="s">
        <v>13</v>
      </c>
      <c r="D149" s="87"/>
      <c r="E149" s="88"/>
      <c r="F149" s="12" t="s">
        <v>14</v>
      </c>
      <c r="G149" s="13" t="s">
        <v>15</v>
      </c>
      <c r="H149" s="14" t="s">
        <v>16</v>
      </c>
      <c r="I149" s="15" t="s">
        <v>17</v>
      </c>
    </row>
    <row r="150" spans="2:9" x14ac:dyDescent="0.25">
      <c r="B150" s="16"/>
      <c r="C150" s="81" t="s">
        <v>63</v>
      </c>
      <c r="D150" s="82"/>
      <c r="E150" s="82"/>
      <c r="F150" s="17" t="s">
        <v>19</v>
      </c>
      <c r="G150" s="18">
        <v>8</v>
      </c>
      <c r="H150" s="19">
        <f>IF($A150="",0,VLOOKUP($A150,[1]Formato!#REF!,7))</f>
        <v>0</v>
      </c>
      <c r="I150" s="20">
        <f t="shared" ref="I150:I168" si="2">+G150*H150</f>
        <v>0</v>
      </c>
    </row>
    <row r="151" spans="2:9" x14ac:dyDescent="0.25">
      <c r="B151" s="16"/>
      <c r="C151" s="81" t="s">
        <v>70</v>
      </c>
      <c r="D151" s="82"/>
      <c r="E151" s="82"/>
      <c r="F151" s="17" t="s">
        <v>19</v>
      </c>
      <c r="G151" s="18">
        <v>30</v>
      </c>
      <c r="H151" s="19">
        <f>IF($A151="",0,VLOOKUP($A151,[1]Formato!#REF!,7))</f>
        <v>0</v>
      </c>
      <c r="I151" s="20">
        <f t="shared" si="2"/>
        <v>0</v>
      </c>
    </row>
    <row r="152" spans="2:9" x14ac:dyDescent="0.25">
      <c r="B152" s="16"/>
      <c r="C152" s="81" t="s">
        <v>64</v>
      </c>
      <c r="D152" s="82"/>
      <c r="E152" s="82"/>
      <c r="F152" s="17" t="s">
        <v>19</v>
      </c>
      <c r="G152" s="18">
        <v>30</v>
      </c>
      <c r="H152" s="19">
        <f>IF($A152="",0,VLOOKUP($A152,[1]Formato!#REF!,7))</f>
        <v>0</v>
      </c>
      <c r="I152" s="21">
        <f t="shared" si="2"/>
        <v>0</v>
      </c>
    </row>
    <row r="153" spans="2:9" x14ac:dyDescent="0.25">
      <c r="B153" s="16"/>
      <c r="C153" s="81" t="s">
        <v>71</v>
      </c>
      <c r="D153" s="82"/>
      <c r="E153" s="82"/>
      <c r="F153" s="17" t="s">
        <v>19</v>
      </c>
      <c r="G153" s="18">
        <v>20</v>
      </c>
      <c r="H153" s="19">
        <f>IF($A153="",0,VLOOKUP($A153,[1]Formato!#REF!,7))</f>
        <v>0</v>
      </c>
      <c r="I153" s="21">
        <f t="shared" si="2"/>
        <v>0</v>
      </c>
    </row>
    <row r="154" spans="2:9" x14ac:dyDescent="0.25">
      <c r="B154" s="16"/>
      <c r="C154" s="81" t="s">
        <v>72</v>
      </c>
      <c r="D154" s="82"/>
      <c r="E154" s="82"/>
      <c r="F154" s="17" t="s">
        <v>19</v>
      </c>
      <c r="G154" s="18">
        <v>2</v>
      </c>
      <c r="H154" s="19">
        <f>IF($A154="",0,VLOOKUP($A154,[1]Formato!#REF!,7))</f>
        <v>0</v>
      </c>
      <c r="I154" s="21">
        <f t="shared" si="2"/>
        <v>0</v>
      </c>
    </row>
    <row r="155" spans="2:9" x14ac:dyDescent="0.25">
      <c r="B155" s="16"/>
      <c r="C155" s="81" t="s">
        <v>73</v>
      </c>
      <c r="D155" s="82"/>
      <c r="E155" s="82"/>
      <c r="F155" s="17" t="s">
        <v>19</v>
      </c>
      <c r="G155" s="18">
        <v>1</v>
      </c>
      <c r="H155" s="19">
        <f>IF($A155="",0,VLOOKUP($A155,[1]Formato!#REF!,7))</f>
        <v>0</v>
      </c>
      <c r="I155" s="21">
        <f t="shared" si="2"/>
        <v>0</v>
      </c>
    </row>
    <row r="156" spans="2:9" x14ac:dyDescent="0.25">
      <c r="B156" s="16"/>
      <c r="C156" s="81" t="s">
        <v>74</v>
      </c>
      <c r="D156" s="82"/>
      <c r="E156" s="82"/>
      <c r="F156" s="17" t="s">
        <v>22</v>
      </c>
      <c r="G156" s="18">
        <v>100</v>
      </c>
      <c r="H156" s="19">
        <f>IF($A156="",0,VLOOKUP($A156,[1]Formato!#REF!,7))</f>
        <v>0</v>
      </c>
      <c r="I156" s="21">
        <f t="shared" si="2"/>
        <v>0</v>
      </c>
    </row>
    <row r="157" spans="2:9" x14ac:dyDescent="0.25">
      <c r="B157" s="16"/>
      <c r="C157" s="81" t="s">
        <v>75</v>
      </c>
      <c r="D157" s="82"/>
      <c r="E157" s="82"/>
      <c r="F157" s="17" t="s">
        <v>19</v>
      </c>
      <c r="G157" s="18">
        <v>50</v>
      </c>
      <c r="H157" s="19">
        <f>IF($A157="",0,VLOOKUP($A157,[1]Formato!#REF!,7))</f>
        <v>0</v>
      </c>
      <c r="I157" s="21">
        <f t="shared" si="2"/>
        <v>0</v>
      </c>
    </row>
    <row r="158" spans="2:9" x14ac:dyDescent="0.25">
      <c r="B158" s="16"/>
      <c r="C158" s="81" t="s">
        <v>76</v>
      </c>
      <c r="D158" s="82"/>
      <c r="E158" s="82"/>
      <c r="F158" s="17" t="s">
        <v>19</v>
      </c>
      <c r="G158" s="18">
        <v>30</v>
      </c>
      <c r="H158" s="19">
        <f>IF($A158="",0,VLOOKUP($A158,[1]Formato!#REF!,7))</f>
        <v>0</v>
      </c>
      <c r="I158" s="21">
        <f t="shared" si="2"/>
        <v>0</v>
      </c>
    </row>
    <row r="159" spans="2:9" x14ac:dyDescent="0.25">
      <c r="B159" s="16"/>
      <c r="C159" s="81"/>
      <c r="D159" s="82"/>
      <c r="E159" s="82"/>
      <c r="F159" s="17"/>
      <c r="G159" s="18"/>
      <c r="H159" s="19">
        <f>IF($A159="",0,VLOOKUP($A159,[1]Formato!#REF!,7))</f>
        <v>0</v>
      </c>
      <c r="I159" s="21">
        <f t="shared" si="2"/>
        <v>0</v>
      </c>
    </row>
    <row r="160" spans="2:9" x14ac:dyDescent="0.25">
      <c r="B160" s="16"/>
      <c r="C160" s="81"/>
      <c r="D160" s="82"/>
      <c r="E160" s="82"/>
      <c r="F160" s="17"/>
      <c r="G160" s="18"/>
      <c r="H160" s="19">
        <f>IF($A160="",0,VLOOKUP($A160,[1]Formato!#REF!,7))</f>
        <v>0</v>
      </c>
      <c r="I160" s="21">
        <f t="shared" si="2"/>
        <v>0</v>
      </c>
    </row>
    <row r="161" spans="2:9" x14ac:dyDescent="0.25">
      <c r="B161" s="16"/>
      <c r="C161" s="81"/>
      <c r="D161" s="82"/>
      <c r="E161" s="82"/>
      <c r="F161" s="17"/>
      <c r="G161" s="18"/>
      <c r="H161" s="19">
        <f>IF($A161="",0,VLOOKUP($A161,[1]Formato!#REF!,7))</f>
        <v>0</v>
      </c>
      <c r="I161" s="21">
        <f t="shared" si="2"/>
        <v>0</v>
      </c>
    </row>
    <row r="162" spans="2:9" x14ac:dyDescent="0.25">
      <c r="B162" s="16"/>
      <c r="C162" s="81"/>
      <c r="D162" s="82"/>
      <c r="E162" s="82"/>
      <c r="F162" s="17"/>
      <c r="G162" s="18"/>
      <c r="H162" s="19">
        <f>IF($A162="",0,VLOOKUP($A162,[1]Formato!#REF!,7))</f>
        <v>0</v>
      </c>
      <c r="I162" s="21">
        <f t="shared" si="2"/>
        <v>0</v>
      </c>
    </row>
    <row r="163" spans="2:9" x14ac:dyDescent="0.25">
      <c r="B163" s="16"/>
      <c r="C163" s="81"/>
      <c r="D163" s="82"/>
      <c r="E163" s="82"/>
      <c r="F163" s="17"/>
      <c r="G163" s="18"/>
      <c r="H163" s="19">
        <f>IF($A163="",0,VLOOKUP($A163,[1]Formato!#REF!,7))</f>
        <v>0</v>
      </c>
      <c r="I163" s="21">
        <f t="shared" si="2"/>
        <v>0</v>
      </c>
    </row>
    <row r="164" spans="2:9" x14ac:dyDescent="0.25">
      <c r="B164" s="16"/>
      <c r="C164" s="81"/>
      <c r="D164" s="82"/>
      <c r="E164" s="82"/>
      <c r="F164" s="17"/>
      <c r="G164" s="18"/>
      <c r="H164" s="19">
        <f>IF($A164="",0,VLOOKUP($A164,[1]Formato!#REF!,7))</f>
        <v>0</v>
      </c>
      <c r="I164" s="21">
        <f t="shared" si="2"/>
        <v>0</v>
      </c>
    </row>
    <row r="165" spans="2:9" x14ac:dyDescent="0.25">
      <c r="B165" s="16"/>
      <c r="C165" s="81"/>
      <c r="D165" s="82"/>
      <c r="E165" s="82"/>
      <c r="F165" s="17"/>
      <c r="G165" s="18"/>
      <c r="H165" s="19">
        <f>IF($A165="",0,VLOOKUP($A165,[1]Formato!#REF!,7))</f>
        <v>0</v>
      </c>
      <c r="I165" s="21">
        <f t="shared" si="2"/>
        <v>0</v>
      </c>
    </row>
    <row r="166" spans="2:9" x14ac:dyDescent="0.25">
      <c r="B166" s="16"/>
      <c r="C166" s="81"/>
      <c r="D166" s="82"/>
      <c r="E166" s="82"/>
      <c r="F166" s="17"/>
      <c r="G166" s="18"/>
      <c r="H166" s="19">
        <f>IF($A166="",0,VLOOKUP($A166,[1]Formato!#REF!,7))</f>
        <v>0</v>
      </c>
      <c r="I166" s="21">
        <f t="shared" si="2"/>
        <v>0</v>
      </c>
    </row>
    <row r="167" spans="2:9" x14ac:dyDescent="0.25">
      <c r="B167" s="16"/>
      <c r="C167" s="81"/>
      <c r="D167" s="82"/>
      <c r="E167" s="82"/>
      <c r="F167" s="17"/>
      <c r="G167" s="18"/>
      <c r="H167" s="19">
        <f>IF($A167="",0,VLOOKUP($A167,[1]Formato!#REF!,7))</f>
        <v>0</v>
      </c>
      <c r="I167" s="21">
        <f t="shared" si="2"/>
        <v>0</v>
      </c>
    </row>
    <row r="168" spans="2:9" x14ac:dyDescent="0.25">
      <c r="B168" s="16"/>
      <c r="C168" s="81"/>
      <c r="D168" s="82"/>
      <c r="E168" s="82"/>
      <c r="F168" s="3"/>
      <c r="G168" s="23"/>
      <c r="H168" s="24">
        <f>IF($A168="",0,VLOOKUP($A168,[1]Formato!#REF!,7))</f>
        <v>0</v>
      </c>
      <c r="I168" s="20">
        <f t="shared" si="2"/>
        <v>0</v>
      </c>
    </row>
    <row r="169" spans="2:9" ht="15.75" thickBot="1" x14ac:dyDescent="0.3">
      <c r="B169" s="57" t="s">
        <v>30</v>
      </c>
      <c r="C169" s="58"/>
      <c r="D169" s="58"/>
      <c r="E169" s="58"/>
      <c r="F169" s="58"/>
      <c r="G169" s="58"/>
      <c r="H169" s="59"/>
      <c r="I169" s="25">
        <f>SUM(I150:I168)</f>
        <v>0</v>
      </c>
    </row>
    <row r="170" spans="2:9" ht="15.75" thickBot="1" x14ac:dyDescent="0.3">
      <c r="B170" s="83" t="s">
        <v>31</v>
      </c>
      <c r="C170" s="84"/>
      <c r="D170" s="84"/>
      <c r="E170" s="84"/>
      <c r="F170" s="84"/>
      <c r="G170" s="84"/>
      <c r="H170" s="84"/>
      <c r="I170" s="85"/>
    </row>
    <row r="171" spans="2:9" x14ac:dyDescent="0.25">
      <c r="B171" s="16"/>
      <c r="C171" s="81" t="s">
        <v>77</v>
      </c>
      <c r="D171" s="82"/>
      <c r="E171" s="82"/>
      <c r="F171" s="17" t="s">
        <v>19</v>
      </c>
      <c r="G171" s="18">
        <v>50</v>
      </c>
      <c r="H171" s="19">
        <f>IF($A171="",0,VLOOKUP($A171,[1]Formato!#REF!,7))</f>
        <v>0</v>
      </c>
      <c r="I171" s="21">
        <f>+G171*I152</f>
        <v>0</v>
      </c>
    </row>
    <row r="172" spans="2:9" x14ac:dyDescent="0.25">
      <c r="B172" s="16"/>
      <c r="C172" s="81" t="str">
        <f>IF($A172="","",VLOOKUP($A172,[1]Formato!#REF!,2))</f>
        <v/>
      </c>
      <c r="D172" s="82"/>
      <c r="E172" s="82"/>
      <c r="F172" s="17" t="str">
        <f>IF($A172="","",VLOOKUP($A172,[1]Formato!#REF!,6))</f>
        <v/>
      </c>
      <c r="G172" s="18"/>
      <c r="H172" s="19">
        <f>IF($A172="",0,VLOOKUP($A172,[1]Formato!#REF!,7))</f>
        <v>0</v>
      </c>
      <c r="I172" s="21">
        <f>+G172*I161</f>
        <v>0</v>
      </c>
    </row>
    <row r="173" spans="2:9" x14ac:dyDescent="0.25">
      <c r="B173" s="16"/>
      <c r="C173" s="81" t="str">
        <f>IF($A173="","",VLOOKUP($A173,[1]Formato!#REF!,2))</f>
        <v/>
      </c>
      <c r="D173" s="82"/>
      <c r="E173" s="82"/>
      <c r="F173" s="17" t="str">
        <f>IF($A173="","",VLOOKUP($A173,[1]Formato!#REF!,6))</f>
        <v/>
      </c>
      <c r="G173" s="18"/>
      <c r="H173" s="19">
        <f>IF($A173="",0,VLOOKUP($A173,[1]Formato!#REF!,7))</f>
        <v>0</v>
      </c>
      <c r="I173" s="21">
        <f>+G173*I162</f>
        <v>0</v>
      </c>
    </row>
    <row r="174" spans="2:9" x14ac:dyDescent="0.25">
      <c r="B174" s="16"/>
      <c r="C174" s="81" t="str">
        <f>IF($A174="","",VLOOKUP($A174,[1]Formato!#REF!,2))</f>
        <v/>
      </c>
      <c r="D174" s="82"/>
      <c r="E174" s="82"/>
      <c r="F174" s="17" t="str">
        <f>IF($A174="","",VLOOKUP($A174,[1]Formato!#REF!,6))</f>
        <v/>
      </c>
      <c r="G174" s="18"/>
      <c r="H174" s="19">
        <f>IF($A174="",0,VLOOKUP($A174,[1]Formato!#REF!,7))</f>
        <v>0</v>
      </c>
      <c r="I174" s="21">
        <f>+G174*I163</f>
        <v>0</v>
      </c>
    </row>
    <row r="175" spans="2:9" x14ac:dyDescent="0.25">
      <c r="B175" s="16"/>
      <c r="C175" s="81" t="str">
        <f>IF($A175="","",VLOOKUP($A175,[1]Formato!#REF!,2))</f>
        <v/>
      </c>
      <c r="D175" s="82"/>
      <c r="E175" s="82"/>
      <c r="F175" s="17" t="str">
        <f>IF($A175="","",VLOOKUP($A175,[1]Formato!#REF!,6))</f>
        <v/>
      </c>
      <c r="G175" s="18"/>
      <c r="H175" s="19">
        <f>IF($A175="",0,VLOOKUP($A175,[1]Formato!#REF!,7))</f>
        <v>0</v>
      </c>
      <c r="I175" s="21">
        <f>+G175*I164</f>
        <v>0</v>
      </c>
    </row>
    <row r="176" spans="2:9" x14ac:dyDescent="0.25">
      <c r="B176" s="16"/>
      <c r="C176" s="82" t="str">
        <f>IF($A176="","",VLOOKUP($A176,[1]Formato!#REF!,2))</f>
        <v/>
      </c>
      <c r="D176" s="82"/>
      <c r="E176" s="82"/>
      <c r="F176" s="26" t="str">
        <f>IF($A176="","",VLOOKUP($A176,[1]Formato!#REF!,6))</f>
        <v/>
      </c>
      <c r="G176" s="27"/>
      <c r="H176" s="28">
        <f>IF($A176="",0,VLOOKUP($A176,[1]Formato!#REF!,7))</f>
        <v>0</v>
      </c>
      <c r="I176" s="20">
        <f>+G176*I165</f>
        <v>0</v>
      </c>
    </row>
    <row r="177" spans="2:9" ht="15.75" thickBot="1" x14ac:dyDescent="0.3">
      <c r="B177" s="57" t="s">
        <v>32</v>
      </c>
      <c r="C177" s="58"/>
      <c r="D177" s="58"/>
      <c r="E177" s="58"/>
      <c r="F177" s="58"/>
      <c r="G177" s="58"/>
      <c r="H177" s="59"/>
      <c r="I177" s="25">
        <f>SUM(I171:I176)</f>
        <v>0</v>
      </c>
    </row>
    <row r="178" spans="2:9" x14ac:dyDescent="0.25">
      <c r="B178" s="60" t="s">
        <v>33</v>
      </c>
      <c r="C178" s="61"/>
      <c r="D178" s="61"/>
      <c r="E178" s="61"/>
      <c r="F178" s="61"/>
      <c r="G178" s="61"/>
      <c r="H178" s="61"/>
      <c r="I178" s="62"/>
    </row>
    <row r="179" spans="2:9" x14ac:dyDescent="0.25">
      <c r="B179" s="63" t="s">
        <v>34</v>
      </c>
      <c r="C179" s="64"/>
      <c r="D179" s="64"/>
      <c r="E179" s="64"/>
      <c r="F179" s="64"/>
      <c r="G179" s="64"/>
      <c r="H179" s="64"/>
      <c r="I179" s="65"/>
    </row>
    <row r="180" spans="2:9" x14ac:dyDescent="0.25">
      <c r="B180" s="66"/>
      <c r="C180" s="64"/>
      <c r="D180" s="64"/>
      <c r="E180" s="64"/>
      <c r="F180" s="64"/>
      <c r="G180" s="64"/>
      <c r="H180" s="64"/>
      <c r="I180" s="65"/>
    </row>
    <row r="181" spans="2:9" x14ac:dyDescent="0.25">
      <c r="B181" s="66"/>
      <c r="C181" s="64"/>
      <c r="D181" s="64"/>
      <c r="E181" s="64"/>
      <c r="F181" s="64"/>
      <c r="G181" s="64"/>
      <c r="H181" s="64"/>
      <c r="I181" s="65"/>
    </row>
    <row r="182" spans="2:9" x14ac:dyDescent="0.25">
      <c r="B182" s="67" t="s">
        <v>35</v>
      </c>
      <c r="C182" s="68"/>
      <c r="D182" s="68"/>
      <c r="E182" s="69" t="s">
        <v>36</v>
      </c>
      <c r="F182" s="70"/>
      <c r="G182" s="70"/>
      <c r="H182" s="70"/>
      <c r="I182" s="71"/>
    </row>
    <row r="183" spans="2:9" x14ac:dyDescent="0.25">
      <c r="B183" s="67"/>
      <c r="C183" s="68"/>
      <c r="D183" s="68"/>
      <c r="E183" s="72"/>
      <c r="F183" s="73"/>
      <c r="G183" s="73"/>
      <c r="H183" s="73"/>
      <c r="I183" s="74"/>
    </row>
    <row r="184" spans="2:9" x14ac:dyDescent="0.25">
      <c r="B184" s="67"/>
      <c r="C184" s="68"/>
      <c r="D184" s="68"/>
      <c r="E184" s="72"/>
      <c r="F184" s="73"/>
      <c r="G184" s="73"/>
      <c r="H184" s="73"/>
      <c r="I184" s="74"/>
    </row>
    <row r="185" spans="2:9" x14ac:dyDescent="0.25">
      <c r="B185" s="67" t="s">
        <v>37</v>
      </c>
      <c r="C185" s="68"/>
      <c r="D185" s="68"/>
      <c r="E185" s="72"/>
      <c r="F185" s="73"/>
      <c r="G185" s="73"/>
      <c r="H185" s="73"/>
      <c r="I185" s="74"/>
    </row>
    <row r="186" spans="2:9" x14ac:dyDescent="0.25">
      <c r="B186" s="67"/>
      <c r="C186" s="68"/>
      <c r="D186" s="68"/>
      <c r="E186" s="72"/>
      <c r="F186" s="73"/>
      <c r="G186" s="73"/>
      <c r="H186" s="73"/>
      <c r="I186" s="74"/>
    </row>
    <row r="187" spans="2:9" x14ac:dyDescent="0.25">
      <c r="B187" s="67"/>
      <c r="C187" s="68"/>
      <c r="D187" s="68"/>
      <c r="E187" s="72"/>
      <c r="F187" s="73"/>
      <c r="G187" s="73"/>
      <c r="H187" s="73"/>
      <c r="I187" s="74"/>
    </row>
    <row r="188" spans="2:9" x14ac:dyDescent="0.25">
      <c r="B188" s="67"/>
      <c r="C188" s="68"/>
      <c r="D188" s="68"/>
      <c r="E188" s="72"/>
      <c r="F188" s="73"/>
      <c r="G188" s="73"/>
      <c r="H188" s="73"/>
      <c r="I188" s="74"/>
    </row>
    <row r="189" spans="2:9" x14ac:dyDescent="0.25">
      <c r="B189" s="67" t="s">
        <v>38</v>
      </c>
      <c r="C189" s="68"/>
      <c r="D189" s="68"/>
      <c r="E189" s="72"/>
      <c r="F189" s="73"/>
      <c r="G189" s="73"/>
      <c r="H189" s="73"/>
      <c r="I189" s="74"/>
    </row>
    <row r="190" spans="2:9" x14ac:dyDescent="0.25">
      <c r="B190" s="67"/>
      <c r="C190" s="68"/>
      <c r="D190" s="68"/>
      <c r="E190" s="72"/>
      <c r="F190" s="73"/>
      <c r="G190" s="73"/>
      <c r="H190" s="73"/>
      <c r="I190" s="74"/>
    </row>
    <row r="191" spans="2:9" x14ac:dyDescent="0.25">
      <c r="B191" s="67"/>
      <c r="C191" s="68"/>
      <c r="D191" s="68"/>
      <c r="E191" s="72"/>
      <c r="F191" s="73"/>
      <c r="G191" s="73"/>
      <c r="H191" s="73"/>
      <c r="I191" s="74"/>
    </row>
    <row r="192" spans="2:9" x14ac:dyDescent="0.25">
      <c r="B192" s="67" t="s">
        <v>39</v>
      </c>
      <c r="C192" s="68"/>
      <c r="D192" s="68"/>
      <c r="E192" s="72"/>
      <c r="F192" s="73"/>
      <c r="G192" s="73"/>
      <c r="H192" s="73"/>
      <c r="I192" s="74"/>
    </row>
    <row r="193" spans="2:9" x14ac:dyDescent="0.25">
      <c r="B193" s="67"/>
      <c r="C193" s="68"/>
      <c r="D193" s="68"/>
      <c r="E193" s="75"/>
      <c r="F193" s="76"/>
      <c r="G193" s="76"/>
      <c r="H193" s="76"/>
      <c r="I193" s="77"/>
    </row>
    <row r="194" spans="2:9" ht="18.75" x14ac:dyDescent="0.25">
      <c r="B194" s="67"/>
      <c r="C194" s="68"/>
      <c r="D194" s="68"/>
      <c r="E194" s="78" t="s">
        <v>40</v>
      </c>
      <c r="F194" s="79"/>
      <c r="G194" s="79"/>
      <c r="H194" s="79"/>
      <c r="I194" s="80"/>
    </row>
    <row r="195" spans="2:9" ht="15.75" thickBot="1" x14ac:dyDescent="0.3"/>
    <row r="196" spans="2:9" ht="20.25" x14ac:dyDescent="0.25">
      <c r="B196" s="89" t="s">
        <v>0</v>
      </c>
      <c r="C196" s="90"/>
      <c r="D196" s="90"/>
      <c r="E196" s="90"/>
      <c r="F196" s="90"/>
      <c r="G196" s="90"/>
      <c r="H196" s="90"/>
      <c r="I196" s="91"/>
    </row>
    <row r="197" spans="2:9" ht="15.75" x14ac:dyDescent="0.25">
      <c r="B197" s="92" t="s">
        <v>1</v>
      </c>
      <c r="C197" s="93"/>
      <c r="D197" s="93"/>
      <c r="E197" s="93"/>
      <c r="F197" s="93"/>
      <c r="G197" s="93"/>
      <c r="H197" s="93"/>
      <c r="I197" s="94"/>
    </row>
    <row r="198" spans="2:9" ht="16.5" thickBot="1" x14ac:dyDescent="0.3">
      <c r="B198" s="95" t="s">
        <v>2</v>
      </c>
      <c r="C198" s="96"/>
      <c r="D198" s="96"/>
      <c r="E198" s="96"/>
      <c r="F198" s="96"/>
      <c r="G198" s="96"/>
      <c r="H198" s="96"/>
      <c r="I198" s="97"/>
    </row>
    <row r="199" spans="2:9" x14ac:dyDescent="0.25">
      <c r="B199" s="98" t="s">
        <v>3</v>
      </c>
      <c r="C199" s="99"/>
      <c r="D199" s="100" t="s">
        <v>78</v>
      </c>
      <c r="E199" s="100"/>
      <c r="F199" s="100"/>
      <c r="G199" s="100"/>
      <c r="H199" s="100"/>
      <c r="I199" s="101"/>
    </row>
    <row r="200" spans="2:9" x14ac:dyDescent="0.25">
      <c r="B200" s="1" t="s">
        <v>5</v>
      </c>
      <c r="C200" s="102"/>
      <c r="D200" s="102"/>
      <c r="E200" s="102"/>
      <c r="F200" s="2" t="s">
        <v>6</v>
      </c>
      <c r="G200" s="3"/>
      <c r="H200" s="4" t="s">
        <v>7</v>
      </c>
      <c r="I200" s="5"/>
    </row>
    <row r="201" spans="2:9" ht="15.75" thickBot="1" x14ac:dyDescent="0.3">
      <c r="B201" s="6" t="s">
        <v>8</v>
      </c>
      <c r="C201" s="86"/>
      <c r="D201" s="86"/>
      <c r="E201" s="86"/>
      <c r="F201" s="7" t="s">
        <v>9</v>
      </c>
      <c r="G201" s="8"/>
      <c r="H201" s="9" t="s">
        <v>10</v>
      </c>
      <c r="I201" s="10"/>
    </row>
    <row r="202" spans="2:9" ht="15.75" thickBot="1" x14ac:dyDescent="0.3">
      <c r="B202" s="83" t="s">
        <v>11</v>
      </c>
      <c r="C202" s="84"/>
      <c r="D202" s="84"/>
      <c r="E202" s="84"/>
      <c r="F202" s="84"/>
      <c r="G202" s="84"/>
      <c r="H202" s="84"/>
      <c r="I202" s="85"/>
    </row>
    <row r="203" spans="2:9" ht="30" x14ac:dyDescent="0.25">
      <c r="B203" s="11" t="s">
        <v>12</v>
      </c>
      <c r="C203" s="87" t="s">
        <v>13</v>
      </c>
      <c r="D203" s="87"/>
      <c r="E203" s="88"/>
      <c r="F203" s="12" t="s">
        <v>14</v>
      </c>
      <c r="G203" s="13" t="s">
        <v>15</v>
      </c>
      <c r="H203" s="14" t="s">
        <v>16</v>
      </c>
      <c r="I203" s="15" t="s">
        <v>17</v>
      </c>
    </row>
    <row r="204" spans="2:9" x14ac:dyDescent="0.25">
      <c r="B204" s="16"/>
      <c r="C204" s="81" t="s">
        <v>79</v>
      </c>
      <c r="D204" s="82"/>
      <c r="E204" s="82"/>
      <c r="F204" s="17" t="s">
        <v>19</v>
      </c>
      <c r="G204" s="18">
        <v>100</v>
      </c>
      <c r="H204" s="19">
        <f>IF($A204="",0,VLOOKUP($A204,[1]Formato!#REF!,7))</f>
        <v>0</v>
      </c>
      <c r="I204" s="20">
        <f t="shared" ref="I204:I222" si="3">+G204*H204</f>
        <v>0</v>
      </c>
    </row>
    <row r="205" spans="2:9" x14ac:dyDescent="0.25">
      <c r="B205" s="16"/>
      <c r="C205" s="81" t="s">
        <v>80</v>
      </c>
      <c r="D205" s="82"/>
      <c r="E205" s="82"/>
      <c r="F205" s="17" t="s">
        <v>22</v>
      </c>
      <c r="G205" s="18">
        <v>50</v>
      </c>
      <c r="H205" s="19">
        <f>IF($A205="",0,VLOOKUP($A205,[1]Formato!#REF!,7))</f>
        <v>0</v>
      </c>
      <c r="I205" s="20">
        <f t="shared" si="3"/>
        <v>0</v>
      </c>
    </row>
    <row r="206" spans="2:9" x14ac:dyDescent="0.25">
      <c r="B206" s="16"/>
      <c r="C206" s="81" t="s">
        <v>26</v>
      </c>
      <c r="D206" s="82"/>
      <c r="E206" s="82"/>
      <c r="F206" s="17" t="s">
        <v>19</v>
      </c>
      <c r="G206" s="18">
        <v>20</v>
      </c>
      <c r="H206" s="19">
        <f>IF($A206="",0,VLOOKUP($A206,[1]Formato!#REF!,7))</f>
        <v>0</v>
      </c>
      <c r="I206" s="21">
        <f t="shared" si="3"/>
        <v>0</v>
      </c>
    </row>
    <row r="207" spans="2:9" x14ac:dyDescent="0.25">
      <c r="B207" s="16"/>
      <c r="C207" s="81" t="s">
        <v>81</v>
      </c>
      <c r="D207" s="82"/>
      <c r="E207" s="82"/>
      <c r="F207" s="17" t="s">
        <v>19</v>
      </c>
      <c r="G207" s="18">
        <v>30</v>
      </c>
      <c r="H207" s="19">
        <f>IF($A207="",0,VLOOKUP($A207,[1]Formato!#REF!,7))</f>
        <v>0</v>
      </c>
      <c r="I207" s="21">
        <f t="shared" si="3"/>
        <v>0</v>
      </c>
    </row>
    <row r="208" spans="2:9" x14ac:dyDescent="0.25">
      <c r="B208" s="16"/>
      <c r="C208" s="81" t="s">
        <v>82</v>
      </c>
      <c r="D208" s="82"/>
      <c r="E208" s="82"/>
      <c r="F208" s="17" t="s">
        <v>19</v>
      </c>
      <c r="G208" s="18">
        <v>50</v>
      </c>
      <c r="H208" s="19">
        <f>IF($A208="",0,VLOOKUP($A208,[1]Formato!#REF!,7))</f>
        <v>0</v>
      </c>
      <c r="I208" s="21">
        <f t="shared" si="3"/>
        <v>0</v>
      </c>
    </row>
    <row r="209" spans="2:9" x14ac:dyDescent="0.25">
      <c r="B209" s="16"/>
      <c r="C209" s="81" t="s">
        <v>72</v>
      </c>
      <c r="D209" s="82"/>
      <c r="E209" s="82"/>
      <c r="F209" s="17" t="s">
        <v>19</v>
      </c>
      <c r="G209" s="18">
        <v>2</v>
      </c>
      <c r="H209" s="19">
        <f>IF($A209="",0,VLOOKUP($A209,[1]Formato!#REF!,7))</f>
        <v>0</v>
      </c>
      <c r="I209" s="21">
        <f t="shared" si="3"/>
        <v>0</v>
      </c>
    </row>
    <row r="210" spans="2:9" x14ac:dyDescent="0.25">
      <c r="B210" s="16"/>
      <c r="C210" s="81" t="s">
        <v>73</v>
      </c>
      <c r="D210" s="82"/>
      <c r="E210" s="82"/>
      <c r="F210" s="17" t="s">
        <v>19</v>
      </c>
      <c r="G210" s="18">
        <v>1</v>
      </c>
      <c r="H210" s="19">
        <f>IF($A210="",0,VLOOKUP($A210,[1]Formato!#REF!,7))</f>
        <v>0</v>
      </c>
      <c r="I210" s="21">
        <f t="shared" si="3"/>
        <v>0</v>
      </c>
    </row>
    <row r="211" spans="2:9" x14ac:dyDescent="0.25">
      <c r="B211" s="16"/>
      <c r="C211" s="81" t="s">
        <v>83</v>
      </c>
      <c r="D211" s="82"/>
      <c r="E211" s="82"/>
      <c r="F211" s="17" t="s">
        <v>19</v>
      </c>
      <c r="G211" s="18">
        <v>50</v>
      </c>
      <c r="H211" s="19">
        <f>IF($A211="",0,VLOOKUP($A211,[1]Formato!#REF!,7))</f>
        <v>0</v>
      </c>
      <c r="I211" s="21">
        <f t="shared" si="3"/>
        <v>0</v>
      </c>
    </row>
    <row r="212" spans="2:9" x14ac:dyDescent="0.25">
      <c r="B212" s="16"/>
      <c r="C212" s="81" t="s">
        <v>84</v>
      </c>
      <c r="D212" s="82"/>
      <c r="E212" s="82"/>
      <c r="F212" s="17" t="s">
        <v>19</v>
      </c>
      <c r="G212" s="18">
        <v>2</v>
      </c>
      <c r="H212" s="19">
        <f>IF($A212="",0,VLOOKUP($A212,[1]Formato!#REF!,7))</f>
        <v>0</v>
      </c>
      <c r="I212" s="21">
        <f t="shared" si="3"/>
        <v>0</v>
      </c>
    </row>
    <row r="213" spans="2:9" x14ac:dyDescent="0.25">
      <c r="B213" s="16"/>
      <c r="C213" s="81" t="s">
        <v>85</v>
      </c>
      <c r="D213" s="82"/>
      <c r="E213" s="82"/>
      <c r="F213" s="17" t="s">
        <v>22</v>
      </c>
      <c r="G213" s="18">
        <v>50</v>
      </c>
      <c r="H213" s="19">
        <f>IF($A213="",0,VLOOKUP($A213,[1]Formato!#REF!,7))</f>
        <v>0</v>
      </c>
      <c r="I213" s="21">
        <f t="shared" si="3"/>
        <v>0</v>
      </c>
    </row>
    <row r="214" spans="2:9" x14ac:dyDescent="0.25">
      <c r="B214" s="16"/>
      <c r="C214" s="81"/>
      <c r="D214" s="82"/>
      <c r="E214" s="82"/>
      <c r="F214" s="17"/>
      <c r="G214" s="18"/>
      <c r="H214" s="19">
        <f>IF($A214="",0,VLOOKUP($A214,[1]Formato!#REF!,7))</f>
        <v>0</v>
      </c>
      <c r="I214" s="21">
        <f t="shared" si="3"/>
        <v>0</v>
      </c>
    </row>
    <row r="215" spans="2:9" x14ac:dyDescent="0.25">
      <c r="B215" s="16"/>
      <c r="C215" s="81"/>
      <c r="D215" s="82"/>
      <c r="E215" s="82"/>
      <c r="F215" s="17"/>
      <c r="G215" s="18"/>
      <c r="H215" s="19">
        <f>IF($A215="",0,VLOOKUP($A215,[1]Formato!#REF!,7))</f>
        <v>0</v>
      </c>
      <c r="I215" s="21">
        <f t="shared" si="3"/>
        <v>0</v>
      </c>
    </row>
    <row r="216" spans="2:9" x14ac:dyDescent="0.25">
      <c r="B216" s="16"/>
      <c r="C216" s="81"/>
      <c r="D216" s="82"/>
      <c r="E216" s="82"/>
      <c r="F216" s="17"/>
      <c r="G216" s="18"/>
      <c r="H216" s="19">
        <f>IF($A216="",0,VLOOKUP($A216,[1]Formato!#REF!,7))</f>
        <v>0</v>
      </c>
      <c r="I216" s="21">
        <f t="shared" si="3"/>
        <v>0</v>
      </c>
    </row>
    <row r="217" spans="2:9" x14ac:dyDescent="0.25">
      <c r="B217" s="16"/>
      <c r="C217" s="81"/>
      <c r="D217" s="82"/>
      <c r="E217" s="82"/>
      <c r="F217" s="17"/>
      <c r="G217" s="18"/>
      <c r="H217" s="19">
        <f>IF($A217="",0,VLOOKUP($A217,[1]Formato!#REF!,7))</f>
        <v>0</v>
      </c>
      <c r="I217" s="21">
        <f t="shared" si="3"/>
        <v>0</v>
      </c>
    </row>
    <row r="218" spans="2:9" x14ac:dyDescent="0.25">
      <c r="B218" s="16"/>
      <c r="C218" s="81"/>
      <c r="D218" s="82"/>
      <c r="E218" s="82"/>
      <c r="F218" s="17"/>
      <c r="G218" s="18"/>
      <c r="H218" s="19">
        <f>IF($A218="",0,VLOOKUP($A218,[1]Formato!#REF!,7))</f>
        <v>0</v>
      </c>
      <c r="I218" s="21">
        <f t="shared" si="3"/>
        <v>0</v>
      </c>
    </row>
    <row r="219" spans="2:9" x14ac:dyDescent="0.25">
      <c r="B219" s="16"/>
      <c r="C219" s="81"/>
      <c r="D219" s="82"/>
      <c r="E219" s="82"/>
      <c r="F219" s="17"/>
      <c r="G219" s="18"/>
      <c r="H219" s="19">
        <f>IF($A219="",0,VLOOKUP($A219,[1]Formato!#REF!,7))</f>
        <v>0</v>
      </c>
      <c r="I219" s="21">
        <f t="shared" si="3"/>
        <v>0</v>
      </c>
    </row>
    <row r="220" spans="2:9" x14ac:dyDescent="0.25">
      <c r="B220" s="16"/>
      <c r="C220" s="81"/>
      <c r="D220" s="82"/>
      <c r="E220" s="82"/>
      <c r="F220" s="17"/>
      <c r="G220" s="18"/>
      <c r="H220" s="19">
        <f>IF($A220="",0,VLOOKUP($A220,[1]Formato!#REF!,7))</f>
        <v>0</v>
      </c>
      <c r="I220" s="21">
        <f t="shared" si="3"/>
        <v>0</v>
      </c>
    </row>
    <row r="221" spans="2:9" x14ac:dyDescent="0.25">
      <c r="B221" s="16"/>
      <c r="C221" s="81"/>
      <c r="D221" s="82"/>
      <c r="E221" s="82"/>
      <c r="F221" s="17"/>
      <c r="G221" s="18"/>
      <c r="H221" s="19">
        <f>IF($A221="",0,VLOOKUP($A221,[1]Formato!#REF!,7))</f>
        <v>0</v>
      </c>
      <c r="I221" s="21">
        <f t="shared" si="3"/>
        <v>0</v>
      </c>
    </row>
    <row r="222" spans="2:9" x14ac:dyDescent="0.25">
      <c r="B222" s="16"/>
      <c r="C222" s="81"/>
      <c r="D222" s="82"/>
      <c r="E222" s="82"/>
      <c r="F222" s="3"/>
      <c r="G222" s="23"/>
      <c r="H222" s="24">
        <f>IF($A222="",0,VLOOKUP($A222,[1]Formato!#REF!,7))</f>
        <v>0</v>
      </c>
      <c r="I222" s="20">
        <f t="shared" si="3"/>
        <v>0</v>
      </c>
    </row>
    <row r="223" spans="2:9" ht="15.75" thickBot="1" x14ac:dyDescent="0.3">
      <c r="B223" s="57" t="s">
        <v>30</v>
      </c>
      <c r="C223" s="58"/>
      <c r="D223" s="58"/>
      <c r="E223" s="58"/>
      <c r="F223" s="58"/>
      <c r="G223" s="58"/>
      <c r="H223" s="59"/>
      <c r="I223" s="25">
        <f>SUM(I204:I222)</f>
        <v>0</v>
      </c>
    </row>
    <row r="224" spans="2:9" ht="15.75" thickBot="1" x14ac:dyDescent="0.3">
      <c r="B224" s="83" t="s">
        <v>31</v>
      </c>
      <c r="C224" s="84"/>
      <c r="D224" s="84"/>
      <c r="E224" s="84"/>
      <c r="F224" s="84"/>
      <c r="G224" s="84"/>
      <c r="H224" s="84"/>
      <c r="I224" s="85"/>
    </row>
    <row r="225" spans="2:9" x14ac:dyDescent="0.25">
      <c r="B225" s="16"/>
      <c r="C225" s="81" t="str">
        <f>IF($A225="","",VLOOKUP($A225,[1]Formato!#REF!,2))</f>
        <v/>
      </c>
      <c r="D225" s="82"/>
      <c r="E225" s="82"/>
      <c r="F225" s="17" t="str">
        <f>IF($A225="","",VLOOKUP($A225,[1]Formato!#REF!,6))</f>
        <v/>
      </c>
      <c r="G225" s="18"/>
      <c r="H225" s="19">
        <f>IF($A225="",0,VLOOKUP($A225,[1]Formato!#REF!,7))</f>
        <v>0</v>
      </c>
      <c r="I225" s="21">
        <f>+G225*I206</f>
        <v>0</v>
      </c>
    </row>
    <row r="226" spans="2:9" x14ac:dyDescent="0.25">
      <c r="B226" s="16"/>
      <c r="C226" s="81" t="str">
        <f>IF($A226="","",VLOOKUP($A226,[1]Formato!#REF!,2))</f>
        <v/>
      </c>
      <c r="D226" s="82"/>
      <c r="E226" s="82"/>
      <c r="F226" s="17" t="str">
        <f>IF($A226="","",VLOOKUP($A226,[1]Formato!#REF!,6))</f>
        <v/>
      </c>
      <c r="G226" s="18"/>
      <c r="H226" s="19">
        <f>IF($A226="",0,VLOOKUP($A226,[1]Formato!#REF!,7))</f>
        <v>0</v>
      </c>
      <c r="I226" s="21">
        <f>+G226*I215</f>
        <v>0</v>
      </c>
    </row>
    <row r="227" spans="2:9" x14ac:dyDescent="0.25">
      <c r="B227" s="16"/>
      <c r="C227" s="81" t="str">
        <f>IF($A227="","",VLOOKUP($A227,[1]Formato!#REF!,2))</f>
        <v/>
      </c>
      <c r="D227" s="82"/>
      <c r="E227" s="82"/>
      <c r="F227" s="17" t="str">
        <f>IF($A227="","",VLOOKUP($A227,[1]Formato!#REF!,6))</f>
        <v/>
      </c>
      <c r="G227" s="18"/>
      <c r="H227" s="19">
        <f>IF($A227="",0,VLOOKUP($A227,[1]Formato!#REF!,7))</f>
        <v>0</v>
      </c>
      <c r="I227" s="21">
        <f>+G227*I216</f>
        <v>0</v>
      </c>
    </row>
    <row r="228" spans="2:9" x14ac:dyDescent="0.25">
      <c r="B228" s="16"/>
      <c r="C228" s="81" t="str">
        <f>IF($A228="","",VLOOKUP($A228,[1]Formato!#REF!,2))</f>
        <v/>
      </c>
      <c r="D228" s="82"/>
      <c r="E228" s="82"/>
      <c r="F228" s="17" t="str">
        <f>IF($A228="","",VLOOKUP($A228,[1]Formato!#REF!,6))</f>
        <v/>
      </c>
      <c r="G228" s="18"/>
      <c r="H228" s="19">
        <f>IF($A228="",0,VLOOKUP($A228,[1]Formato!#REF!,7))</f>
        <v>0</v>
      </c>
      <c r="I228" s="21">
        <f>+G228*I217</f>
        <v>0</v>
      </c>
    </row>
    <row r="229" spans="2:9" x14ac:dyDescent="0.25">
      <c r="B229" s="16"/>
      <c r="C229" s="81" t="str">
        <f>IF($A229="","",VLOOKUP($A229,[1]Formato!#REF!,2))</f>
        <v/>
      </c>
      <c r="D229" s="82"/>
      <c r="E229" s="82"/>
      <c r="F229" s="17" t="str">
        <f>IF($A229="","",VLOOKUP($A229,[1]Formato!#REF!,6))</f>
        <v/>
      </c>
      <c r="G229" s="18"/>
      <c r="H229" s="19">
        <f>IF($A229="",0,VLOOKUP($A229,[1]Formato!#REF!,7))</f>
        <v>0</v>
      </c>
      <c r="I229" s="21">
        <f>+G229*I218</f>
        <v>0</v>
      </c>
    </row>
    <row r="230" spans="2:9" x14ac:dyDescent="0.25">
      <c r="B230" s="16"/>
      <c r="C230" s="82" t="str">
        <f>IF($A230="","",VLOOKUP($A230,[1]Formato!#REF!,2))</f>
        <v/>
      </c>
      <c r="D230" s="82"/>
      <c r="E230" s="82"/>
      <c r="F230" s="26" t="str">
        <f>IF($A230="","",VLOOKUP($A230,[1]Formato!#REF!,6))</f>
        <v/>
      </c>
      <c r="G230" s="27"/>
      <c r="H230" s="28">
        <f>IF($A230="",0,VLOOKUP($A230,[1]Formato!#REF!,7))</f>
        <v>0</v>
      </c>
      <c r="I230" s="20">
        <f>+G230*I219</f>
        <v>0</v>
      </c>
    </row>
    <row r="231" spans="2:9" ht="15.75" thickBot="1" x14ac:dyDescent="0.3">
      <c r="B231" s="57" t="s">
        <v>32</v>
      </c>
      <c r="C231" s="58"/>
      <c r="D231" s="58"/>
      <c r="E231" s="58"/>
      <c r="F231" s="58"/>
      <c r="G231" s="58"/>
      <c r="H231" s="59"/>
      <c r="I231" s="25">
        <f>SUM(I225:I230)</f>
        <v>0</v>
      </c>
    </row>
    <row r="232" spans="2:9" x14ac:dyDescent="0.25">
      <c r="B232" s="60" t="s">
        <v>33</v>
      </c>
      <c r="C232" s="61"/>
      <c r="D232" s="61"/>
      <c r="E232" s="61"/>
      <c r="F232" s="61"/>
      <c r="G232" s="61"/>
      <c r="H232" s="61"/>
      <c r="I232" s="62"/>
    </row>
    <row r="233" spans="2:9" x14ac:dyDescent="0.25">
      <c r="B233" s="63" t="s">
        <v>34</v>
      </c>
      <c r="C233" s="64"/>
      <c r="D233" s="64"/>
      <c r="E233" s="64"/>
      <c r="F233" s="64"/>
      <c r="G233" s="64"/>
      <c r="H233" s="64"/>
      <c r="I233" s="65"/>
    </row>
    <row r="234" spans="2:9" x14ac:dyDescent="0.25">
      <c r="B234" s="66"/>
      <c r="C234" s="64"/>
      <c r="D234" s="64"/>
      <c r="E234" s="64"/>
      <c r="F234" s="64"/>
      <c r="G234" s="64"/>
      <c r="H234" s="64"/>
      <c r="I234" s="65"/>
    </row>
    <row r="235" spans="2:9" x14ac:dyDescent="0.25">
      <c r="B235" s="66"/>
      <c r="C235" s="64"/>
      <c r="D235" s="64"/>
      <c r="E235" s="64"/>
      <c r="F235" s="64"/>
      <c r="G235" s="64"/>
      <c r="H235" s="64"/>
      <c r="I235" s="65"/>
    </row>
    <row r="236" spans="2:9" x14ac:dyDescent="0.25">
      <c r="B236" s="67" t="s">
        <v>35</v>
      </c>
      <c r="C236" s="68"/>
      <c r="D236" s="68"/>
      <c r="E236" s="69" t="s">
        <v>36</v>
      </c>
      <c r="F236" s="70"/>
      <c r="G236" s="70"/>
      <c r="H236" s="70"/>
      <c r="I236" s="71"/>
    </row>
    <row r="237" spans="2:9" x14ac:dyDescent="0.25">
      <c r="B237" s="67"/>
      <c r="C237" s="68"/>
      <c r="D237" s="68"/>
      <c r="E237" s="72"/>
      <c r="F237" s="73"/>
      <c r="G237" s="73"/>
      <c r="H237" s="73"/>
      <c r="I237" s="74"/>
    </row>
    <row r="238" spans="2:9" x14ac:dyDescent="0.25">
      <c r="B238" s="67"/>
      <c r="C238" s="68"/>
      <c r="D238" s="68"/>
      <c r="E238" s="72"/>
      <c r="F238" s="73"/>
      <c r="G238" s="73"/>
      <c r="H238" s="73"/>
      <c r="I238" s="74"/>
    </row>
    <row r="239" spans="2:9" x14ac:dyDescent="0.25">
      <c r="B239" s="67" t="s">
        <v>37</v>
      </c>
      <c r="C239" s="68"/>
      <c r="D239" s="68"/>
      <c r="E239" s="72"/>
      <c r="F239" s="73"/>
      <c r="G239" s="73"/>
      <c r="H239" s="73"/>
      <c r="I239" s="74"/>
    </row>
    <row r="240" spans="2:9" x14ac:dyDescent="0.25">
      <c r="B240" s="67"/>
      <c r="C240" s="68"/>
      <c r="D240" s="68"/>
      <c r="E240" s="72"/>
      <c r="F240" s="73"/>
      <c r="G240" s="73"/>
      <c r="H240" s="73"/>
      <c r="I240" s="74"/>
    </row>
    <row r="241" spans="2:9" x14ac:dyDescent="0.25">
      <c r="B241" s="67"/>
      <c r="C241" s="68"/>
      <c r="D241" s="68"/>
      <c r="E241" s="72"/>
      <c r="F241" s="73"/>
      <c r="G241" s="73"/>
      <c r="H241" s="73"/>
      <c r="I241" s="74"/>
    </row>
    <row r="242" spans="2:9" x14ac:dyDescent="0.25">
      <c r="B242" s="67"/>
      <c r="C242" s="68"/>
      <c r="D242" s="68"/>
      <c r="E242" s="72"/>
      <c r="F242" s="73"/>
      <c r="G242" s="73"/>
      <c r="H242" s="73"/>
      <c r="I242" s="74"/>
    </row>
    <row r="243" spans="2:9" x14ac:dyDescent="0.25">
      <c r="B243" s="67" t="s">
        <v>38</v>
      </c>
      <c r="C243" s="68"/>
      <c r="D243" s="68"/>
      <c r="E243" s="72"/>
      <c r="F243" s="73"/>
      <c r="G243" s="73"/>
      <c r="H243" s="73"/>
      <c r="I243" s="74"/>
    </row>
    <row r="244" spans="2:9" x14ac:dyDescent="0.25">
      <c r="B244" s="67"/>
      <c r="C244" s="68"/>
      <c r="D244" s="68"/>
      <c r="E244" s="72"/>
      <c r="F244" s="73"/>
      <c r="G244" s="73"/>
      <c r="H244" s="73"/>
      <c r="I244" s="74"/>
    </row>
    <row r="245" spans="2:9" x14ac:dyDescent="0.25">
      <c r="B245" s="67"/>
      <c r="C245" s="68"/>
      <c r="D245" s="68"/>
      <c r="E245" s="72"/>
      <c r="F245" s="73"/>
      <c r="G245" s="73"/>
      <c r="H245" s="73"/>
      <c r="I245" s="74"/>
    </row>
    <row r="246" spans="2:9" x14ac:dyDescent="0.25">
      <c r="B246" s="67" t="s">
        <v>39</v>
      </c>
      <c r="C246" s="68"/>
      <c r="D246" s="68"/>
      <c r="E246" s="72"/>
      <c r="F246" s="73"/>
      <c r="G246" s="73"/>
      <c r="H246" s="73"/>
      <c r="I246" s="74"/>
    </row>
    <row r="247" spans="2:9" x14ac:dyDescent="0.25">
      <c r="B247" s="67"/>
      <c r="C247" s="68"/>
      <c r="D247" s="68"/>
      <c r="E247" s="75"/>
      <c r="F247" s="76"/>
      <c r="G247" s="76"/>
      <c r="H247" s="76"/>
      <c r="I247" s="77"/>
    </row>
    <row r="248" spans="2:9" ht="18.75" x14ac:dyDescent="0.25">
      <c r="B248" s="67"/>
      <c r="C248" s="68"/>
      <c r="D248" s="68"/>
      <c r="E248" s="78" t="s">
        <v>40</v>
      </c>
      <c r="F248" s="79"/>
      <c r="G248" s="79"/>
      <c r="H248" s="79"/>
      <c r="I248" s="80"/>
    </row>
    <row r="249" spans="2:9" ht="15.75" thickBot="1" x14ac:dyDescent="0.3"/>
    <row r="250" spans="2:9" ht="20.25" x14ac:dyDescent="0.25">
      <c r="B250" s="89" t="s">
        <v>0</v>
      </c>
      <c r="C250" s="90"/>
      <c r="D250" s="90"/>
      <c r="E250" s="90"/>
      <c r="F250" s="90"/>
      <c r="G250" s="90"/>
      <c r="H250" s="90"/>
      <c r="I250" s="91"/>
    </row>
    <row r="251" spans="2:9" ht="15.75" x14ac:dyDescent="0.25">
      <c r="B251" s="92" t="s">
        <v>1</v>
      </c>
      <c r="C251" s="93"/>
      <c r="D251" s="93"/>
      <c r="E251" s="93"/>
      <c r="F251" s="93"/>
      <c r="G251" s="93"/>
      <c r="H251" s="93"/>
      <c r="I251" s="94"/>
    </row>
    <row r="252" spans="2:9" ht="16.5" thickBot="1" x14ac:dyDescent="0.3">
      <c r="B252" s="95" t="s">
        <v>2</v>
      </c>
      <c r="C252" s="96"/>
      <c r="D252" s="96"/>
      <c r="E252" s="96"/>
      <c r="F252" s="96"/>
      <c r="G252" s="96"/>
      <c r="H252" s="96"/>
      <c r="I252" s="97"/>
    </row>
    <row r="253" spans="2:9" x14ac:dyDescent="0.25">
      <c r="B253" s="98" t="s">
        <v>3</v>
      </c>
      <c r="C253" s="99"/>
      <c r="D253" s="100" t="s">
        <v>86</v>
      </c>
      <c r="E253" s="100"/>
      <c r="F253" s="100"/>
      <c r="G253" s="100"/>
      <c r="H253" s="100"/>
      <c r="I253" s="101"/>
    </row>
    <row r="254" spans="2:9" x14ac:dyDescent="0.25">
      <c r="B254" s="1" t="s">
        <v>5</v>
      </c>
      <c r="C254" s="102"/>
      <c r="D254" s="102"/>
      <c r="E254" s="102"/>
      <c r="F254" s="2" t="s">
        <v>6</v>
      </c>
      <c r="G254" s="3"/>
      <c r="H254" s="4" t="s">
        <v>7</v>
      </c>
      <c r="I254" s="5"/>
    </row>
    <row r="255" spans="2:9" ht="15.75" thickBot="1" x14ac:dyDescent="0.3">
      <c r="B255" s="6" t="s">
        <v>8</v>
      </c>
      <c r="C255" s="86"/>
      <c r="D255" s="86"/>
      <c r="E255" s="86"/>
      <c r="F255" s="7" t="s">
        <v>9</v>
      </c>
      <c r="G255" s="8"/>
      <c r="H255" s="9" t="s">
        <v>10</v>
      </c>
      <c r="I255" s="10"/>
    </row>
    <row r="256" spans="2:9" ht="15.75" thickBot="1" x14ac:dyDescent="0.3">
      <c r="B256" s="83" t="s">
        <v>11</v>
      </c>
      <c r="C256" s="84"/>
      <c r="D256" s="84"/>
      <c r="E256" s="84"/>
      <c r="F256" s="84"/>
      <c r="G256" s="84"/>
      <c r="H256" s="84"/>
      <c r="I256" s="85"/>
    </row>
    <row r="257" spans="2:9" ht="30" x14ac:dyDescent="0.25">
      <c r="B257" s="11" t="s">
        <v>12</v>
      </c>
      <c r="C257" s="87" t="s">
        <v>13</v>
      </c>
      <c r="D257" s="87"/>
      <c r="E257" s="88"/>
      <c r="F257" s="12" t="s">
        <v>14</v>
      </c>
      <c r="G257" s="13" t="s">
        <v>15</v>
      </c>
      <c r="H257" s="14" t="s">
        <v>16</v>
      </c>
      <c r="I257" s="15" t="s">
        <v>17</v>
      </c>
    </row>
    <row r="258" spans="2:9" x14ac:dyDescent="0.25">
      <c r="B258" s="16"/>
      <c r="C258" s="81" t="s">
        <v>87</v>
      </c>
      <c r="D258" s="82"/>
      <c r="E258" s="82"/>
      <c r="F258" s="17" t="s">
        <v>19</v>
      </c>
      <c r="G258" s="18">
        <v>80</v>
      </c>
      <c r="H258" s="19">
        <f>IF($A258="",0,VLOOKUP($A258,[1]Formato!#REF!,7))</f>
        <v>0</v>
      </c>
      <c r="I258" s="20">
        <f t="shared" ref="I258:I276" si="4">+G258*H258</f>
        <v>0</v>
      </c>
    </row>
    <row r="259" spans="2:9" x14ac:dyDescent="0.25">
      <c r="B259" s="16"/>
      <c r="C259" s="81" t="s">
        <v>24</v>
      </c>
      <c r="D259" s="82"/>
      <c r="E259" s="82"/>
      <c r="F259" s="17" t="s">
        <v>22</v>
      </c>
      <c r="G259" s="18">
        <v>100</v>
      </c>
      <c r="H259" s="19">
        <f>IF($A259="",0,VLOOKUP($A259,[1]Formato!#REF!,7))</f>
        <v>0</v>
      </c>
      <c r="I259" s="20">
        <f t="shared" si="4"/>
        <v>0</v>
      </c>
    </row>
    <row r="260" spans="2:9" x14ac:dyDescent="0.25">
      <c r="B260" s="16"/>
      <c r="C260" s="81" t="s">
        <v>26</v>
      </c>
      <c r="D260" s="82"/>
      <c r="E260" s="82"/>
      <c r="F260" s="17" t="s">
        <v>19</v>
      </c>
      <c r="G260" s="18">
        <v>5</v>
      </c>
      <c r="H260" s="19">
        <f>IF($A260="",0,VLOOKUP($A260,[1]Formato!#REF!,7))</f>
        <v>0</v>
      </c>
      <c r="I260" s="21">
        <f t="shared" si="4"/>
        <v>0</v>
      </c>
    </row>
    <row r="261" spans="2:9" x14ac:dyDescent="0.25">
      <c r="B261" s="16"/>
      <c r="C261" s="81" t="s">
        <v>25</v>
      </c>
      <c r="D261" s="82"/>
      <c r="E261" s="82"/>
      <c r="F261" s="17" t="s">
        <v>22</v>
      </c>
      <c r="G261" s="18">
        <v>5</v>
      </c>
      <c r="H261" s="19">
        <f>IF($A261="",0,VLOOKUP($A261,[1]Formato!#REF!,7))</f>
        <v>0</v>
      </c>
      <c r="I261" s="21">
        <f t="shared" si="4"/>
        <v>0</v>
      </c>
    </row>
    <row r="262" spans="2:9" x14ac:dyDescent="0.25">
      <c r="B262" s="16"/>
      <c r="C262" s="81" t="s">
        <v>88</v>
      </c>
      <c r="D262" s="82"/>
      <c r="E262" s="82"/>
      <c r="F262" s="17" t="s">
        <v>19</v>
      </c>
      <c r="G262" s="18">
        <v>2</v>
      </c>
      <c r="H262" s="19">
        <f>IF($A262="",0,VLOOKUP($A262,[1]Formato!#REF!,7))</f>
        <v>0</v>
      </c>
      <c r="I262" s="21">
        <f t="shared" si="4"/>
        <v>0</v>
      </c>
    </row>
    <row r="263" spans="2:9" x14ac:dyDescent="0.25">
      <c r="B263" s="16"/>
      <c r="C263" s="81" t="s">
        <v>89</v>
      </c>
      <c r="D263" s="82"/>
      <c r="E263" s="82"/>
      <c r="F263" s="17" t="s">
        <v>19</v>
      </c>
      <c r="G263" s="18">
        <v>60</v>
      </c>
      <c r="H263" s="19">
        <f>IF($A263="",0,VLOOKUP($A263,[1]Formato!#REF!,7))</f>
        <v>0</v>
      </c>
      <c r="I263" s="21">
        <f t="shared" si="4"/>
        <v>0</v>
      </c>
    </row>
    <row r="264" spans="2:9" x14ac:dyDescent="0.25">
      <c r="B264" s="16"/>
      <c r="C264" s="81" t="s">
        <v>27</v>
      </c>
      <c r="D264" s="82"/>
      <c r="E264" s="82"/>
      <c r="F264" s="17" t="s">
        <v>19</v>
      </c>
      <c r="G264" s="18">
        <v>2</v>
      </c>
      <c r="H264" s="19">
        <f>IF($A264="",0,VLOOKUP($A264,[1]Formato!#REF!,7))</f>
        <v>0</v>
      </c>
      <c r="I264" s="21">
        <f t="shared" si="4"/>
        <v>0</v>
      </c>
    </row>
    <row r="265" spans="2:9" x14ac:dyDescent="0.25">
      <c r="B265" s="16"/>
      <c r="C265" s="81" t="s">
        <v>73</v>
      </c>
      <c r="D265" s="82"/>
      <c r="E265" s="82"/>
      <c r="F265" s="17" t="s">
        <v>19</v>
      </c>
      <c r="G265" s="18">
        <v>1</v>
      </c>
      <c r="H265" s="19">
        <f>IF($A265="",0,VLOOKUP($A265,[1]Formato!#REF!,7))</f>
        <v>0</v>
      </c>
      <c r="I265" s="21">
        <f t="shared" si="4"/>
        <v>0</v>
      </c>
    </row>
    <row r="266" spans="2:9" x14ac:dyDescent="0.25">
      <c r="B266" s="16"/>
      <c r="C266" s="81" t="s">
        <v>64</v>
      </c>
      <c r="D266" s="82"/>
      <c r="E266" s="82"/>
      <c r="F266" s="17" t="s">
        <v>22</v>
      </c>
      <c r="G266" s="18">
        <v>10</v>
      </c>
      <c r="H266" s="19">
        <f>IF($A266="",0,VLOOKUP($A266,[1]Formato!#REF!,7))</f>
        <v>0</v>
      </c>
      <c r="I266" s="21">
        <f t="shared" si="4"/>
        <v>0</v>
      </c>
    </row>
    <row r="267" spans="2:9" x14ac:dyDescent="0.25">
      <c r="B267" s="16"/>
      <c r="C267" s="81" t="s">
        <v>28</v>
      </c>
      <c r="D267" s="82"/>
      <c r="E267" s="82"/>
      <c r="F267" s="17" t="s">
        <v>19</v>
      </c>
      <c r="G267" s="18">
        <v>20</v>
      </c>
      <c r="H267" s="19">
        <f>IF($A267="",0,VLOOKUP($A267,[1]Formato!#REF!,7))</f>
        <v>0</v>
      </c>
      <c r="I267" s="21">
        <f t="shared" si="4"/>
        <v>0</v>
      </c>
    </row>
    <row r="268" spans="2:9" x14ac:dyDescent="0.25">
      <c r="B268" s="16"/>
      <c r="C268" s="81" t="s">
        <v>90</v>
      </c>
      <c r="D268" s="82"/>
      <c r="E268" s="82"/>
      <c r="F268" s="17" t="s">
        <v>19</v>
      </c>
      <c r="G268" s="18">
        <v>40</v>
      </c>
      <c r="H268" s="19">
        <f>IF($A268="",0,VLOOKUP($A268,[1]Formato!#REF!,7))</f>
        <v>0</v>
      </c>
      <c r="I268" s="21">
        <f t="shared" si="4"/>
        <v>0</v>
      </c>
    </row>
    <row r="269" spans="2:9" x14ac:dyDescent="0.25">
      <c r="B269" s="16"/>
      <c r="C269" s="81" t="s">
        <v>91</v>
      </c>
      <c r="D269" s="82"/>
      <c r="E269" s="82"/>
      <c r="F269" s="17" t="s">
        <v>19</v>
      </c>
      <c r="G269" s="18">
        <v>20</v>
      </c>
      <c r="H269" s="19">
        <f>IF($A269="",0,VLOOKUP($A269,[1]Formato!#REF!,7))</f>
        <v>0</v>
      </c>
      <c r="I269" s="21">
        <f t="shared" si="4"/>
        <v>0</v>
      </c>
    </row>
    <row r="270" spans="2:9" x14ac:dyDescent="0.25">
      <c r="B270" s="16"/>
      <c r="C270" s="81" t="s">
        <v>92</v>
      </c>
      <c r="D270" s="82"/>
      <c r="E270" s="82"/>
      <c r="F270" s="17" t="s">
        <v>19</v>
      </c>
      <c r="G270" s="18">
        <v>5</v>
      </c>
      <c r="H270" s="19">
        <f>IF($A270="",0,VLOOKUP($A270,[1]Formato!#REF!,7))</f>
        <v>0</v>
      </c>
      <c r="I270" s="21">
        <f t="shared" si="4"/>
        <v>0</v>
      </c>
    </row>
    <row r="271" spans="2:9" x14ac:dyDescent="0.25">
      <c r="B271" s="16"/>
      <c r="C271" s="81" t="s">
        <v>93</v>
      </c>
      <c r="D271" s="82"/>
      <c r="E271" s="82"/>
      <c r="F271" s="17" t="s">
        <v>19</v>
      </c>
      <c r="G271" s="18">
        <v>5</v>
      </c>
      <c r="H271" s="19">
        <f>IF($A271="",0,VLOOKUP($A271,[1]Formato!#REF!,7))</f>
        <v>0</v>
      </c>
      <c r="I271" s="21">
        <f t="shared" si="4"/>
        <v>0</v>
      </c>
    </row>
    <row r="272" spans="2:9" x14ac:dyDescent="0.25">
      <c r="B272" s="16"/>
      <c r="C272" s="81" t="s">
        <v>94</v>
      </c>
      <c r="D272" s="82"/>
      <c r="E272" s="82"/>
      <c r="F272" s="17" t="s">
        <v>19</v>
      </c>
      <c r="G272" s="18">
        <v>2</v>
      </c>
      <c r="H272" s="19">
        <f>IF($A272="",0,VLOOKUP($A272,[1]Formato!#REF!,7))</f>
        <v>0</v>
      </c>
      <c r="I272" s="21">
        <f t="shared" si="4"/>
        <v>0</v>
      </c>
    </row>
    <row r="273" spans="2:9" x14ac:dyDescent="0.25">
      <c r="B273" s="16"/>
      <c r="C273" s="81"/>
      <c r="D273" s="82"/>
      <c r="E273" s="82"/>
      <c r="F273" s="17"/>
      <c r="G273" s="18"/>
      <c r="H273" s="19">
        <f>IF($A273="",0,VLOOKUP($A273,[1]Formato!#REF!,7))</f>
        <v>0</v>
      </c>
      <c r="I273" s="21">
        <f t="shared" si="4"/>
        <v>0</v>
      </c>
    </row>
    <row r="274" spans="2:9" x14ac:dyDescent="0.25">
      <c r="B274" s="16"/>
      <c r="C274" s="81"/>
      <c r="D274" s="82"/>
      <c r="E274" s="82"/>
      <c r="F274" s="17"/>
      <c r="G274" s="18"/>
      <c r="H274" s="19">
        <f>IF($A274="",0,VLOOKUP($A274,[1]Formato!#REF!,7))</f>
        <v>0</v>
      </c>
      <c r="I274" s="21">
        <f t="shared" si="4"/>
        <v>0</v>
      </c>
    </row>
    <row r="275" spans="2:9" x14ac:dyDescent="0.25">
      <c r="B275" s="16"/>
      <c r="C275" s="81"/>
      <c r="D275" s="82"/>
      <c r="E275" s="82"/>
      <c r="F275" s="17"/>
      <c r="G275" s="18"/>
      <c r="H275" s="19">
        <f>IF($A275="",0,VLOOKUP($A275,[1]Formato!#REF!,7))</f>
        <v>0</v>
      </c>
      <c r="I275" s="21">
        <f t="shared" si="4"/>
        <v>0</v>
      </c>
    </row>
    <row r="276" spans="2:9" x14ac:dyDescent="0.25">
      <c r="B276" s="16"/>
      <c r="C276" s="81"/>
      <c r="D276" s="82"/>
      <c r="E276" s="82"/>
      <c r="F276" s="3"/>
      <c r="G276" s="23"/>
      <c r="H276" s="24">
        <f>IF($A276="",0,VLOOKUP($A276,[1]Formato!#REF!,7))</f>
        <v>0</v>
      </c>
      <c r="I276" s="20">
        <f t="shared" si="4"/>
        <v>0</v>
      </c>
    </row>
    <row r="277" spans="2:9" ht="15.75" thickBot="1" x14ac:dyDescent="0.3">
      <c r="B277" s="57" t="s">
        <v>30</v>
      </c>
      <c r="C277" s="58"/>
      <c r="D277" s="58"/>
      <c r="E277" s="58"/>
      <c r="F277" s="58"/>
      <c r="G277" s="58"/>
      <c r="H277" s="59"/>
      <c r="I277" s="25">
        <f>SUM(I258:I276)</f>
        <v>0</v>
      </c>
    </row>
    <row r="278" spans="2:9" ht="15.75" thickBot="1" x14ac:dyDescent="0.3">
      <c r="B278" s="83" t="s">
        <v>31</v>
      </c>
      <c r="C278" s="84"/>
      <c r="D278" s="84"/>
      <c r="E278" s="84"/>
      <c r="F278" s="84"/>
      <c r="G278" s="84"/>
      <c r="H278" s="84"/>
      <c r="I278" s="85"/>
    </row>
    <row r="279" spans="2:9" x14ac:dyDescent="0.25">
      <c r="B279" s="16"/>
      <c r="C279" s="81" t="s">
        <v>95</v>
      </c>
      <c r="D279" s="82"/>
      <c r="E279" s="82"/>
      <c r="F279" s="17" t="s">
        <v>19</v>
      </c>
      <c r="G279" s="18">
        <v>10</v>
      </c>
      <c r="H279" s="19">
        <f>IF($A279="",0,VLOOKUP($A279,[1]Formato!#REF!,7))</f>
        <v>0</v>
      </c>
      <c r="I279" s="21">
        <f>+G279*I260</f>
        <v>0</v>
      </c>
    </row>
    <row r="280" spans="2:9" x14ac:dyDescent="0.25">
      <c r="B280" s="16"/>
      <c r="C280" s="81" t="str">
        <f>IF($A280="","",VLOOKUP($A280,[1]Formato!#REF!,2))</f>
        <v/>
      </c>
      <c r="D280" s="82"/>
      <c r="E280" s="82"/>
      <c r="F280" s="17" t="str">
        <f>IF($A280="","",VLOOKUP($A280,[1]Formato!#REF!,6))</f>
        <v/>
      </c>
      <c r="G280" s="18"/>
      <c r="H280" s="19">
        <f>IF($A280="",0,VLOOKUP($A280,[1]Formato!#REF!,7))</f>
        <v>0</v>
      </c>
      <c r="I280" s="21">
        <f>+G280*I269</f>
        <v>0</v>
      </c>
    </row>
    <row r="281" spans="2:9" x14ac:dyDescent="0.25">
      <c r="B281" s="16"/>
      <c r="C281" s="81" t="str">
        <f>IF($A281="","",VLOOKUP($A281,[1]Formato!#REF!,2))</f>
        <v/>
      </c>
      <c r="D281" s="82"/>
      <c r="E281" s="82"/>
      <c r="F281" s="17" t="str">
        <f>IF($A281="","",VLOOKUP($A281,[1]Formato!#REF!,6))</f>
        <v/>
      </c>
      <c r="G281" s="18"/>
      <c r="H281" s="19">
        <f>IF($A281="",0,VLOOKUP($A281,[1]Formato!#REF!,7))</f>
        <v>0</v>
      </c>
      <c r="I281" s="21">
        <f>+G281*I270</f>
        <v>0</v>
      </c>
    </row>
    <row r="282" spans="2:9" x14ac:dyDescent="0.25">
      <c r="B282" s="16"/>
      <c r="C282" s="81" t="str">
        <f>IF($A282="","",VLOOKUP($A282,[1]Formato!#REF!,2))</f>
        <v/>
      </c>
      <c r="D282" s="82"/>
      <c r="E282" s="82"/>
      <c r="F282" s="17" t="str">
        <f>IF($A282="","",VLOOKUP($A282,[1]Formato!#REF!,6))</f>
        <v/>
      </c>
      <c r="G282" s="18"/>
      <c r="H282" s="19">
        <f>IF($A282="",0,VLOOKUP($A282,[1]Formato!#REF!,7))</f>
        <v>0</v>
      </c>
      <c r="I282" s="21">
        <f>+G282*I271</f>
        <v>0</v>
      </c>
    </row>
    <row r="283" spans="2:9" x14ac:dyDescent="0.25">
      <c r="B283" s="16"/>
      <c r="C283" s="81" t="str">
        <f>IF($A283="","",VLOOKUP($A283,[1]Formato!#REF!,2))</f>
        <v/>
      </c>
      <c r="D283" s="82"/>
      <c r="E283" s="82"/>
      <c r="F283" s="17" t="str">
        <f>IF($A283="","",VLOOKUP($A283,[1]Formato!#REF!,6))</f>
        <v/>
      </c>
      <c r="G283" s="18"/>
      <c r="H283" s="19">
        <f>IF($A283="",0,VLOOKUP($A283,[1]Formato!#REF!,7))</f>
        <v>0</v>
      </c>
      <c r="I283" s="21">
        <f>+G283*I272</f>
        <v>0</v>
      </c>
    </row>
    <row r="284" spans="2:9" x14ac:dyDescent="0.25">
      <c r="B284" s="16"/>
      <c r="C284" s="82" t="str">
        <f>IF($A284="","",VLOOKUP($A284,[1]Formato!#REF!,2))</f>
        <v/>
      </c>
      <c r="D284" s="82"/>
      <c r="E284" s="82"/>
      <c r="F284" s="26" t="str">
        <f>IF($A284="","",VLOOKUP($A284,[1]Formato!#REF!,6))</f>
        <v/>
      </c>
      <c r="G284" s="27"/>
      <c r="H284" s="28">
        <f>IF($A284="",0,VLOOKUP($A284,[1]Formato!#REF!,7))</f>
        <v>0</v>
      </c>
      <c r="I284" s="20">
        <f>+G284*I273</f>
        <v>0</v>
      </c>
    </row>
    <row r="285" spans="2:9" ht="15.75" thickBot="1" x14ac:dyDescent="0.3">
      <c r="B285" s="57" t="s">
        <v>32</v>
      </c>
      <c r="C285" s="58"/>
      <c r="D285" s="58"/>
      <c r="E285" s="58"/>
      <c r="F285" s="58"/>
      <c r="G285" s="58"/>
      <c r="H285" s="59"/>
      <c r="I285" s="25">
        <f>SUM(I279:I284)</f>
        <v>0</v>
      </c>
    </row>
    <row r="286" spans="2:9" x14ac:dyDescent="0.25">
      <c r="B286" s="60" t="s">
        <v>33</v>
      </c>
      <c r="C286" s="61"/>
      <c r="D286" s="61"/>
      <c r="E286" s="61"/>
      <c r="F286" s="61"/>
      <c r="G286" s="61"/>
      <c r="H286" s="61"/>
      <c r="I286" s="62"/>
    </row>
    <row r="287" spans="2:9" x14ac:dyDescent="0.25">
      <c r="B287" s="63" t="s">
        <v>34</v>
      </c>
      <c r="C287" s="64"/>
      <c r="D287" s="64"/>
      <c r="E287" s="64"/>
      <c r="F287" s="64"/>
      <c r="G287" s="64"/>
      <c r="H287" s="64"/>
      <c r="I287" s="65"/>
    </row>
    <row r="288" spans="2:9" x14ac:dyDescent="0.25">
      <c r="B288" s="66"/>
      <c r="C288" s="64"/>
      <c r="D288" s="64"/>
      <c r="E288" s="64"/>
      <c r="F288" s="64"/>
      <c r="G288" s="64"/>
      <c r="H288" s="64"/>
      <c r="I288" s="65"/>
    </row>
    <row r="289" spans="2:9" x14ac:dyDescent="0.25">
      <c r="B289" s="66"/>
      <c r="C289" s="64"/>
      <c r="D289" s="64"/>
      <c r="E289" s="64"/>
      <c r="F289" s="64"/>
      <c r="G289" s="64"/>
      <c r="H289" s="64"/>
      <c r="I289" s="65"/>
    </row>
    <row r="290" spans="2:9" x14ac:dyDescent="0.25">
      <c r="B290" s="67" t="s">
        <v>35</v>
      </c>
      <c r="C290" s="68"/>
      <c r="D290" s="68"/>
      <c r="E290" s="69" t="s">
        <v>36</v>
      </c>
      <c r="F290" s="70"/>
      <c r="G290" s="70"/>
      <c r="H290" s="70"/>
      <c r="I290" s="71"/>
    </row>
    <row r="291" spans="2:9" x14ac:dyDescent="0.25">
      <c r="B291" s="67"/>
      <c r="C291" s="68"/>
      <c r="D291" s="68"/>
      <c r="E291" s="72"/>
      <c r="F291" s="73"/>
      <c r="G291" s="73"/>
      <c r="H291" s="73"/>
      <c r="I291" s="74"/>
    </row>
    <row r="292" spans="2:9" x14ac:dyDescent="0.25">
      <c r="B292" s="67"/>
      <c r="C292" s="68"/>
      <c r="D292" s="68"/>
      <c r="E292" s="72"/>
      <c r="F292" s="73"/>
      <c r="G292" s="73"/>
      <c r="H292" s="73"/>
      <c r="I292" s="74"/>
    </row>
    <row r="293" spans="2:9" x14ac:dyDescent="0.25">
      <c r="B293" s="67" t="s">
        <v>37</v>
      </c>
      <c r="C293" s="68"/>
      <c r="D293" s="68"/>
      <c r="E293" s="72"/>
      <c r="F293" s="73"/>
      <c r="G293" s="73"/>
      <c r="H293" s="73"/>
      <c r="I293" s="74"/>
    </row>
    <row r="294" spans="2:9" x14ac:dyDescent="0.25">
      <c r="B294" s="67"/>
      <c r="C294" s="68"/>
      <c r="D294" s="68"/>
      <c r="E294" s="72"/>
      <c r="F294" s="73"/>
      <c r="G294" s="73"/>
      <c r="H294" s="73"/>
      <c r="I294" s="74"/>
    </row>
    <row r="295" spans="2:9" x14ac:dyDescent="0.25">
      <c r="B295" s="67"/>
      <c r="C295" s="68"/>
      <c r="D295" s="68"/>
      <c r="E295" s="72"/>
      <c r="F295" s="73"/>
      <c r="G295" s="73"/>
      <c r="H295" s="73"/>
      <c r="I295" s="74"/>
    </row>
    <row r="296" spans="2:9" x14ac:dyDescent="0.25">
      <c r="B296" s="67"/>
      <c r="C296" s="68"/>
      <c r="D296" s="68"/>
      <c r="E296" s="72"/>
      <c r="F296" s="73"/>
      <c r="G296" s="73"/>
      <c r="H296" s="73"/>
      <c r="I296" s="74"/>
    </row>
    <row r="297" spans="2:9" x14ac:dyDescent="0.25">
      <c r="B297" s="67" t="s">
        <v>38</v>
      </c>
      <c r="C297" s="68"/>
      <c r="D297" s="68"/>
      <c r="E297" s="72"/>
      <c r="F297" s="73"/>
      <c r="G297" s="73"/>
      <c r="H297" s="73"/>
      <c r="I297" s="74"/>
    </row>
    <row r="298" spans="2:9" x14ac:dyDescent="0.25">
      <c r="B298" s="67"/>
      <c r="C298" s="68"/>
      <c r="D298" s="68"/>
      <c r="E298" s="72"/>
      <c r="F298" s="73"/>
      <c r="G298" s="73"/>
      <c r="H298" s="73"/>
      <c r="I298" s="74"/>
    </row>
    <row r="299" spans="2:9" x14ac:dyDescent="0.25">
      <c r="B299" s="67"/>
      <c r="C299" s="68"/>
      <c r="D299" s="68"/>
      <c r="E299" s="72"/>
      <c r="F299" s="73"/>
      <c r="G299" s="73"/>
      <c r="H299" s="73"/>
      <c r="I299" s="74"/>
    </row>
    <row r="300" spans="2:9" x14ac:dyDescent="0.25">
      <c r="B300" s="67" t="s">
        <v>39</v>
      </c>
      <c r="C300" s="68"/>
      <c r="D300" s="68"/>
      <c r="E300" s="72"/>
      <c r="F300" s="73"/>
      <c r="G300" s="73"/>
      <c r="H300" s="73"/>
      <c r="I300" s="74"/>
    </row>
    <row r="301" spans="2:9" x14ac:dyDescent="0.25">
      <c r="B301" s="67"/>
      <c r="C301" s="68"/>
      <c r="D301" s="68"/>
      <c r="E301" s="75"/>
      <c r="F301" s="76"/>
      <c r="G301" s="76"/>
      <c r="H301" s="76"/>
      <c r="I301" s="77"/>
    </row>
    <row r="302" spans="2:9" ht="18.75" x14ac:dyDescent="0.25">
      <c r="B302" s="67"/>
      <c r="C302" s="68"/>
      <c r="D302" s="68"/>
      <c r="E302" s="78" t="s">
        <v>40</v>
      </c>
      <c r="F302" s="79"/>
      <c r="G302" s="79"/>
      <c r="H302" s="79"/>
      <c r="I302" s="80"/>
    </row>
  </sheetData>
  <mergeCells count="245">
    <mergeCell ref="B6:D6"/>
    <mergeCell ref="A7:H7"/>
    <mergeCell ref="B8:D8"/>
    <mergeCell ref="B9:D9"/>
    <mergeCell ref="B10:D10"/>
    <mergeCell ref="B11:D11"/>
    <mergeCell ref="A1:H1"/>
    <mergeCell ref="A2:H2"/>
    <mergeCell ref="A3:H3"/>
    <mergeCell ref="A4:B4"/>
    <mergeCell ref="C4:H4"/>
    <mergeCell ref="B5:D5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A28:G28"/>
    <mergeCell ref="A29:H29"/>
    <mergeCell ref="A55:H55"/>
    <mergeCell ref="A56:F56"/>
    <mergeCell ref="A57:F57"/>
    <mergeCell ref="A58:F58"/>
    <mergeCell ref="A59:F59"/>
    <mergeCell ref="A60:G60"/>
    <mergeCell ref="A36:G36"/>
    <mergeCell ref="A37:H37"/>
    <mergeCell ref="A38:H40"/>
    <mergeCell ref="A41:C43"/>
    <mergeCell ref="D41:H52"/>
    <mergeCell ref="A44:C47"/>
    <mergeCell ref="A48:C50"/>
    <mergeCell ref="A51:C53"/>
    <mergeCell ref="D53:H53"/>
    <mergeCell ref="A69:F69"/>
    <mergeCell ref="A70:H70"/>
    <mergeCell ref="A71:G71"/>
    <mergeCell ref="A72:G72"/>
    <mergeCell ref="A73:G73"/>
    <mergeCell ref="A74:G74"/>
    <mergeCell ref="A61:G61"/>
    <mergeCell ref="A64:G64"/>
    <mergeCell ref="A65:G65"/>
    <mergeCell ref="A66:H66"/>
    <mergeCell ref="A67:G67"/>
    <mergeCell ref="A68:G68"/>
    <mergeCell ref="C92:E92"/>
    <mergeCell ref="C93:E93"/>
    <mergeCell ref="B94:I94"/>
    <mergeCell ref="C95:E95"/>
    <mergeCell ref="C96:E96"/>
    <mergeCell ref="C97:E97"/>
    <mergeCell ref="A75:H75"/>
    <mergeCell ref="A76:H76"/>
    <mergeCell ref="B88:I88"/>
    <mergeCell ref="B89:I89"/>
    <mergeCell ref="B90:I90"/>
    <mergeCell ref="B91:C91"/>
    <mergeCell ref="D91:I91"/>
    <mergeCell ref="C104:E104"/>
    <mergeCell ref="C105:E105"/>
    <mergeCell ref="C106:E106"/>
    <mergeCell ref="C107:E107"/>
    <mergeCell ref="C108:E108"/>
    <mergeCell ref="C109:E109"/>
    <mergeCell ref="C98:E98"/>
    <mergeCell ref="C99:E99"/>
    <mergeCell ref="C100:E100"/>
    <mergeCell ref="C101:E101"/>
    <mergeCell ref="C102:E102"/>
    <mergeCell ref="C103:E103"/>
    <mergeCell ref="B116:I116"/>
    <mergeCell ref="C117:E117"/>
    <mergeCell ref="C118:E118"/>
    <mergeCell ref="C119:E119"/>
    <mergeCell ref="C120:E120"/>
    <mergeCell ref="C121:E121"/>
    <mergeCell ref="C110:E110"/>
    <mergeCell ref="C111:E111"/>
    <mergeCell ref="C112:E112"/>
    <mergeCell ref="C113:E113"/>
    <mergeCell ref="C114:E114"/>
    <mergeCell ref="B115:H115"/>
    <mergeCell ref="C122:E122"/>
    <mergeCell ref="B123:H123"/>
    <mergeCell ref="B124:I124"/>
    <mergeCell ref="B125:I127"/>
    <mergeCell ref="B128:D130"/>
    <mergeCell ref="E128:I139"/>
    <mergeCell ref="B131:D134"/>
    <mergeCell ref="B135:D137"/>
    <mergeCell ref="B138:D140"/>
    <mergeCell ref="E140:I140"/>
    <mergeCell ref="C147:E147"/>
    <mergeCell ref="B148:I148"/>
    <mergeCell ref="C149:E149"/>
    <mergeCell ref="C150:E150"/>
    <mergeCell ref="C151:E151"/>
    <mergeCell ref="C152:E152"/>
    <mergeCell ref="B142:I142"/>
    <mergeCell ref="B143:I143"/>
    <mergeCell ref="B144:I144"/>
    <mergeCell ref="B145:C145"/>
    <mergeCell ref="D145:I145"/>
    <mergeCell ref="C146:E146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B169:H169"/>
    <mergeCell ref="B170:I170"/>
    <mergeCell ref="B177:H177"/>
    <mergeCell ref="B178:I178"/>
    <mergeCell ref="B179:I181"/>
    <mergeCell ref="B182:D184"/>
    <mergeCell ref="E182:I193"/>
    <mergeCell ref="B185:D188"/>
    <mergeCell ref="B189:D191"/>
    <mergeCell ref="B192:D194"/>
    <mergeCell ref="E194:I194"/>
    <mergeCell ref="C201:E201"/>
    <mergeCell ref="B202:I202"/>
    <mergeCell ref="C203:E203"/>
    <mergeCell ref="C204:E204"/>
    <mergeCell ref="C205:E205"/>
    <mergeCell ref="C206:E206"/>
    <mergeCell ref="B196:I196"/>
    <mergeCell ref="B197:I197"/>
    <mergeCell ref="B198:I198"/>
    <mergeCell ref="B199:C199"/>
    <mergeCell ref="D199:I199"/>
    <mergeCell ref="C200:E200"/>
    <mergeCell ref="C213:E213"/>
    <mergeCell ref="C214:E214"/>
    <mergeCell ref="C215:E215"/>
    <mergeCell ref="C216:E216"/>
    <mergeCell ref="C217:E217"/>
    <mergeCell ref="C218:E218"/>
    <mergeCell ref="C207:E207"/>
    <mergeCell ref="C208:E208"/>
    <mergeCell ref="C209:E209"/>
    <mergeCell ref="C210:E210"/>
    <mergeCell ref="C211:E211"/>
    <mergeCell ref="C212:E212"/>
    <mergeCell ref="C225:E225"/>
    <mergeCell ref="C226:E226"/>
    <mergeCell ref="C227:E227"/>
    <mergeCell ref="C228:E228"/>
    <mergeCell ref="C229:E229"/>
    <mergeCell ref="C230:E230"/>
    <mergeCell ref="C219:E219"/>
    <mergeCell ref="C220:E220"/>
    <mergeCell ref="C221:E221"/>
    <mergeCell ref="C222:E222"/>
    <mergeCell ref="B223:H223"/>
    <mergeCell ref="B224:I224"/>
    <mergeCell ref="B231:H231"/>
    <mergeCell ref="B232:I232"/>
    <mergeCell ref="B233:I235"/>
    <mergeCell ref="B236:D238"/>
    <mergeCell ref="E236:I247"/>
    <mergeCell ref="B239:D242"/>
    <mergeCell ref="B243:D245"/>
    <mergeCell ref="B246:D248"/>
    <mergeCell ref="E248:I248"/>
    <mergeCell ref="C255:E255"/>
    <mergeCell ref="B256:I256"/>
    <mergeCell ref="C257:E257"/>
    <mergeCell ref="C258:E258"/>
    <mergeCell ref="C259:E259"/>
    <mergeCell ref="C260:E260"/>
    <mergeCell ref="B250:I250"/>
    <mergeCell ref="B251:I251"/>
    <mergeCell ref="B252:I252"/>
    <mergeCell ref="B253:C253"/>
    <mergeCell ref="D253:I253"/>
    <mergeCell ref="C254:E254"/>
    <mergeCell ref="C267:E267"/>
    <mergeCell ref="C268:E268"/>
    <mergeCell ref="C269:E269"/>
    <mergeCell ref="C270:E270"/>
    <mergeCell ref="C271:E271"/>
    <mergeCell ref="C272:E272"/>
    <mergeCell ref="C261:E261"/>
    <mergeCell ref="C262:E262"/>
    <mergeCell ref="C263:E263"/>
    <mergeCell ref="C264:E264"/>
    <mergeCell ref="C265:E265"/>
    <mergeCell ref="C266:E266"/>
    <mergeCell ref="C279:E279"/>
    <mergeCell ref="C280:E280"/>
    <mergeCell ref="C281:E281"/>
    <mergeCell ref="C282:E282"/>
    <mergeCell ref="C283:E283"/>
    <mergeCell ref="C284:E284"/>
    <mergeCell ref="C273:E273"/>
    <mergeCell ref="C274:E274"/>
    <mergeCell ref="C275:E275"/>
    <mergeCell ref="C276:E276"/>
    <mergeCell ref="B277:H277"/>
    <mergeCell ref="B278:I278"/>
    <mergeCell ref="B285:H285"/>
    <mergeCell ref="B286:I286"/>
    <mergeCell ref="B287:I289"/>
    <mergeCell ref="B290:D292"/>
    <mergeCell ref="E290:I301"/>
    <mergeCell ref="B293:D296"/>
    <mergeCell ref="B297:D299"/>
    <mergeCell ref="B300:D302"/>
    <mergeCell ref="E302:I30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SOPAS FRIAS 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Familia</cp:lastModifiedBy>
  <dcterms:created xsi:type="dcterms:W3CDTF">2015-08-03T02:30:30Z</dcterms:created>
  <dcterms:modified xsi:type="dcterms:W3CDTF">2016-01-31T00:06:24Z</dcterms:modified>
</cp:coreProperties>
</file>